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olors6.xml" ContentType="application/vnd.ms-office.chartcolorstyle+xml"/>
  <Override PartName="/xl/charts/style6.xml" ContentType="application/vnd.ms-office.chartstyle+xml"/>
  <Override PartName="/xl/drawings/drawing6.xml" ContentType="application/vnd.openxmlformats-officedocument.drawing+xml"/>
  <Override PartName="/xl/worksheets/sheet1.xml" ContentType="application/vnd.openxmlformats-officedocument.spreadsheetml.workshee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colors4.xml" ContentType="application/vnd.ms-office.chartcolorstyle+xml"/>
  <Override PartName="/xl/charts/chart5.xml" ContentType="application/vnd.openxmlformats-officedocument.drawingml.chart+xml"/>
  <Override PartName="/xl/charts/chart4.xml" ContentType="application/vnd.openxmlformats-officedocument.drawingml.char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style4.xml" ContentType="application/vnd.ms-office.chart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style1.xml" ContentType="application/vnd.ms-office.chartstyle+xml"/>
  <Override PartName="/xl/drawings/drawing3.xml" ContentType="application/vnd.openxmlformats-officedocument.drawing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olors1.xml" ContentType="application/vnd.ms-office.chartcolorstyle+xml"/>
  <Override PartName="/xl/charts/style2.xml" ContentType="application/vnd.ms-office.chartstyl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calvarez\Documents\SIMULACRO_2023\PPT\DIA_6_5112023\"/>
    </mc:Choice>
  </mc:AlternateContent>
  <bookViews>
    <workbookView xWindow="0" yWindow="0" windowWidth="19200" windowHeight="7300"/>
  </bookViews>
  <sheets>
    <sheet name="VARIACIÓN PORCENTUAL" sheetId="14" r:id="rId1"/>
    <sheet name="MAPA DE CALOR" sheetId="13" r:id="rId2"/>
    <sheet name="RESULT_POISSON" sheetId="3" r:id="rId3"/>
    <sheet name="RESULT_INCREMENTO- DECREMENTO" sheetId="1" r:id="rId4"/>
    <sheet name="RESULT_GRAFICO DE CONTROL" sheetId="5" r:id="rId5"/>
    <sheet name="RESULT_CANALES MEDIAS-MEDIANAS" sheetId="7" r:id="rId6"/>
    <sheet name="RESULT_CANAL BORTMAN MEDIAN" sheetId="9" r:id="rId7"/>
    <sheet name="BORTMAN UMBRAL" sheetId="19" r:id="rId8"/>
    <sheet name="CANAL MMWR" sheetId="17" r:id="rId9"/>
  </sheets>
  <externalReferences>
    <externalReference r:id="rId10"/>
    <externalReference r:id="rId11"/>
    <externalReference r:id="rId12"/>
  </externalReferences>
  <definedNames>
    <definedName name="_xlnm._FilterDatabase" localSheetId="2" hidden="1">RESULT_POISSON!$A$1:$L$34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" i="14" l="1"/>
  <c r="D14" i="19"/>
  <c r="C14" i="19"/>
  <c r="B14" i="19"/>
  <c r="A17" i="19"/>
  <c r="BA11" i="19"/>
  <c r="AZ11" i="19"/>
  <c r="AY11" i="19"/>
  <c r="AT11" i="19"/>
  <c r="AS11" i="19"/>
  <c r="AR11" i="19"/>
  <c r="AQ11" i="19"/>
  <c r="AL11" i="19"/>
  <c r="AK11" i="19"/>
  <c r="AJ11" i="19"/>
  <c r="AI11" i="19"/>
  <c r="AD11" i="19"/>
  <c r="AC11" i="19"/>
  <c r="AB11" i="19"/>
  <c r="AA11" i="19"/>
  <c r="V11" i="19"/>
  <c r="U11" i="19"/>
  <c r="T11" i="19"/>
  <c r="S11" i="19"/>
  <c r="N11" i="19"/>
  <c r="M11" i="19"/>
  <c r="L11" i="19"/>
  <c r="K11" i="19"/>
  <c r="F11" i="19"/>
  <c r="E11" i="19"/>
  <c r="D11" i="19"/>
  <c r="C11" i="19"/>
  <c r="BA10" i="19"/>
  <c r="AZ10" i="19"/>
  <c r="AY10" i="19"/>
  <c r="AX10" i="19"/>
  <c r="AX11" i="19" s="1"/>
  <c r="AW10" i="19"/>
  <c r="AW11" i="19" s="1"/>
  <c r="AV10" i="19"/>
  <c r="AV11" i="19" s="1"/>
  <c r="AU10" i="19"/>
  <c r="AU11" i="19" s="1"/>
  <c r="AT10" i="19"/>
  <c r="AS10" i="19"/>
  <c r="AR10" i="19"/>
  <c r="AQ10" i="19"/>
  <c r="AP10" i="19"/>
  <c r="AP11" i="19" s="1"/>
  <c r="AO10" i="19"/>
  <c r="AO11" i="19" s="1"/>
  <c r="AN10" i="19"/>
  <c r="AN11" i="19" s="1"/>
  <c r="AM10" i="19"/>
  <c r="AM11" i="19" s="1"/>
  <c r="AL10" i="19"/>
  <c r="AK10" i="19"/>
  <c r="AJ10" i="19"/>
  <c r="AI10" i="19"/>
  <c r="AH10" i="19"/>
  <c r="AH11" i="19" s="1"/>
  <c r="AG10" i="19"/>
  <c r="AG11" i="19" s="1"/>
  <c r="AF10" i="19"/>
  <c r="AF11" i="19" s="1"/>
  <c r="AE10" i="19"/>
  <c r="AE11" i="19" s="1"/>
  <c r="AD10" i="19"/>
  <c r="AC10" i="19"/>
  <c r="AB10" i="19"/>
  <c r="AA10" i="19"/>
  <c r="Z10" i="19"/>
  <c r="Z11" i="19" s="1"/>
  <c r="Y10" i="19"/>
  <c r="Y11" i="19" s="1"/>
  <c r="X10" i="19"/>
  <c r="X11" i="19" s="1"/>
  <c r="W10" i="19"/>
  <c r="W11" i="19" s="1"/>
  <c r="V10" i="19"/>
  <c r="U10" i="19"/>
  <c r="T10" i="19"/>
  <c r="S10" i="19"/>
  <c r="R10" i="19"/>
  <c r="R11" i="19" s="1"/>
  <c r="Q10" i="19"/>
  <c r="Q11" i="19" s="1"/>
  <c r="P10" i="19"/>
  <c r="P11" i="19" s="1"/>
  <c r="O10" i="19"/>
  <c r="O11" i="19" s="1"/>
  <c r="N10" i="19"/>
  <c r="M10" i="19"/>
  <c r="L10" i="19"/>
  <c r="K10" i="19"/>
  <c r="J10" i="19"/>
  <c r="J11" i="19" s="1"/>
  <c r="I10" i="19"/>
  <c r="I11" i="19" s="1"/>
  <c r="H10" i="19"/>
  <c r="H11" i="19" s="1"/>
  <c r="G10" i="19"/>
  <c r="G11" i="19" s="1"/>
  <c r="F10" i="19"/>
  <c r="E10" i="19"/>
  <c r="D10" i="19"/>
  <c r="C10" i="19"/>
  <c r="B10" i="19"/>
  <c r="B11" i="19" s="1"/>
  <c r="B12" i="19" s="1"/>
  <c r="BA9" i="19"/>
  <c r="AZ9" i="19"/>
  <c r="AY9" i="19"/>
  <c r="AX9" i="19"/>
  <c r="AW9" i="19"/>
  <c r="AV9" i="19"/>
  <c r="AU9" i="19"/>
  <c r="AT9" i="19"/>
  <c r="AS9" i="19"/>
  <c r="AR9" i="19"/>
  <c r="AQ9" i="19"/>
  <c r="AP9" i="19"/>
  <c r="AO9" i="19"/>
  <c r="AN9" i="19"/>
  <c r="AM9" i="19"/>
  <c r="AL9" i="19"/>
  <c r="AK9" i="19"/>
  <c r="AJ9" i="19"/>
  <c r="AI9" i="19"/>
  <c r="AH9" i="19"/>
  <c r="AG9" i="19"/>
  <c r="AF9" i="19"/>
  <c r="AE9" i="19"/>
  <c r="AD9" i="19"/>
  <c r="AC9" i="19"/>
  <c r="AB9" i="19"/>
  <c r="AA9" i="19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B9" i="19"/>
  <c r="BA1" i="19"/>
  <c r="AZ1" i="19"/>
  <c r="AY1" i="19"/>
  <c r="AX1" i="19"/>
  <c r="AW1" i="19"/>
  <c r="AV1" i="19"/>
  <c r="AU1" i="19"/>
  <c r="AT1" i="19"/>
  <c r="AS1" i="19"/>
  <c r="AR1" i="19"/>
  <c r="AQ1" i="19"/>
  <c r="AP1" i="19"/>
  <c r="AO1" i="19"/>
  <c r="AN1" i="19"/>
  <c r="AM1" i="19"/>
  <c r="AL1" i="19"/>
  <c r="AK1" i="19"/>
  <c r="AJ1" i="19"/>
  <c r="AI1" i="19"/>
  <c r="AH1" i="19"/>
  <c r="AG1" i="19"/>
  <c r="AF1" i="19"/>
  <c r="AE1" i="19"/>
  <c r="AD1" i="19"/>
  <c r="AC1" i="19"/>
  <c r="AB1" i="19"/>
  <c r="AA1" i="19"/>
  <c r="Z1" i="19"/>
  <c r="Y1" i="19"/>
  <c r="X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1" i="19"/>
  <c r="C1" i="19"/>
  <c r="B1" i="19"/>
  <c r="B13" i="19" l="1"/>
  <c r="C12" i="19" l="1"/>
  <c r="C13" i="19"/>
  <c r="E14" i="19" l="1"/>
  <c r="D12" i="19"/>
  <c r="D13" i="19"/>
  <c r="F14" i="19" l="1"/>
  <c r="E12" i="19"/>
  <c r="E13" i="19"/>
  <c r="F12" i="19" l="1"/>
  <c r="F13" i="19"/>
  <c r="G14" i="19"/>
  <c r="G13" i="19" l="1"/>
  <c r="G12" i="19"/>
  <c r="H14" i="19"/>
  <c r="I14" i="19" l="1"/>
  <c r="H13" i="19"/>
  <c r="H12" i="19"/>
  <c r="J14" i="19" l="1"/>
  <c r="I13" i="19"/>
  <c r="I12" i="19"/>
  <c r="J13" i="19" l="1"/>
  <c r="J12" i="19"/>
  <c r="K14" i="19"/>
  <c r="L14" i="19" l="1"/>
  <c r="K12" i="19"/>
  <c r="K13" i="19"/>
  <c r="M14" i="19" l="1"/>
  <c r="L12" i="19"/>
  <c r="L13" i="19"/>
  <c r="N14" i="19" l="1"/>
  <c r="M12" i="19"/>
  <c r="M13" i="19"/>
  <c r="N12" i="19" l="1"/>
  <c r="N13" i="19"/>
  <c r="O14" i="19"/>
  <c r="O13" i="19" l="1"/>
  <c r="P14" i="19"/>
  <c r="O12" i="19"/>
  <c r="P13" i="19" l="1"/>
  <c r="Q14" i="19"/>
  <c r="P12" i="19"/>
  <c r="H3" i="5"/>
  <c r="G3" i="5"/>
  <c r="F3" i="5"/>
  <c r="J2" i="3"/>
  <c r="J14" i="1"/>
  <c r="I14" i="1"/>
  <c r="H14" i="1"/>
  <c r="G14" i="1"/>
  <c r="F14" i="1"/>
  <c r="D15" i="1"/>
  <c r="D14" i="1"/>
  <c r="C15" i="1"/>
  <c r="C14" i="1"/>
  <c r="B15" i="1"/>
  <c r="B14" i="1"/>
  <c r="Q13" i="19" l="1"/>
  <c r="R14" i="19"/>
  <c r="Q12" i="19"/>
  <c r="H2" i="14"/>
  <c r="G2" i="14"/>
  <c r="B18" i="17"/>
  <c r="R13" i="19" l="1"/>
  <c r="R12" i="19"/>
  <c r="S14" i="19"/>
  <c r="B13" i="17"/>
  <c r="A16" i="9"/>
  <c r="T14" i="19" l="1"/>
  <c r="S12" i="19"/>
  <c r="S13" i="19"/>
  <c r="C13" i="17"/>
  <c r="C18" i="17" s="1"/>
  <c r="D13" i="17"/>
  <c r="D15" i="17" s="1"/>
  <c r="E13" i="17"/>
  <c r="F13" i="17"/>
  <c r="G13" i="17"/>
  <c r="G18" i="17" s="1"/>
  <c r="H13" i="17"/>
  <c r="H18" i="17" s="1"/>
  <c r="I13" i="17"/>
  <c r="J13" i="17"/>
  <c r="J18" i="17" s="1"/>
  <c r="K13" i="17"/>
  <c r="L13" i="17"/>
  <c r="M13" i="17"/>
  <c r="N13" i="17"/>
  <c r="O13" i="17"/>
  <c r="O18" i="17" s="1"/>
  <c r="P13" i="17"/>
  <c r="P15" i="17" s="1"/>
  <c r="Q13" i="17"/>
  <c r="R13" i="17"/>
  <c r="R18" i="17" s="1"/>
  <c r="S13" i="17"/>
  <c r="T13" i="17"/>
  <c r="U13" i="17"/>
  <c r="V13" i="17"/>
  <c r="W13" i="17"/>
  <c r="W18" i="17" s="1"/>
  <c r="X13" i="17"/>
  <c r="X18" i="17" s="1"/>
  <c r="Y13" i="17"/>
  <c r="Z13" i="17"/>
  <c r="Z18" i="17" s="1"/>
  <c r="AA13" i="17"/>
  <c r="AB13" i="17"/>
  <c r="AC13" i="17"/>
  <c r="AD13" i="17"/>
  <c r="AE13" i="17"/>
  <c r="AE18" i="17" s="1"/>
  <c r="AF13" i="17"/>
  <c r="AF18" i="17" s="1"/>
  <c r="AG13" i="17"/>
  <c r="AH13" i="17"/>
  <c r="AH18" i="17" s="1"/>
  <c r="AI13" i="17"/>
  <c r="AJ13" i="17"/>
  <c r="AK13" i="17"/>
  <c r="AL13" i="17"/>
  <c r="AM13" i="17"/>
  <c r="AM18" i="17" s="1"/>
  <c r="AN13" i="17"/>
  <c r="AN15" i="17" s="1"/>
  <c r="AO13" i="17"/>
  <c r="AP13" i="17"/>
  <c r="AP18" i="17" s="1"/>
  <c r="AQ13" i="17"/>
  <c r="AR13" i="17"/>
  <c r="AS13" i="17"/>
  <c r="AT13" i="17"/>
  <c r="AU13" i="17"/>
  <c r="AU18" i="17" s="1"/>
  <c r="AV13" i="17"/>
  <c r="AV15" i="17" s="1"/>
  <c r="AW13" i="17"/>
  <c r="AX13" i="17"/>
  <c r="AX18" i="17" s="1"/>
  <c r="AY13" i="17"/>
  <c r="AZ13" i="17"/>
  <c r="BA13" i="17"/>
  <c r="C14" i="17"/>
  <c r="D14" i="17"/>
  <c r="E14" i="17"/>
  <c r="E15" i="17" s="1"/>
  <c r="F14" i="17"/>
  <c r="G14" i="17"/>
  <c r="G15" i="17" s="1"/>
  <c r="H14" i="17"/>
  <c r="I14" i="17"/>
  <c r="J14" i="17"/>
  <c r="K14" i="17"/>
  <c r="K15" i="17" s="1"/>
  <c r="L14" i="17"/>
  <c r="M14" i="17"/>
  <c r="M15" i="17" s="1"/>
  <c r="N14" i="17"/>
  <c r="O14" i="17"/>
  <c r="O15" i="17" s="1"/>
  <c r="P14" i="17"/>
  <c r="Q14" i="17"/>
  <c r="R14" i="17"/>
  <c r="S14" i="17"/>
  <c r="S15" i="17" s="1"/>
  <c r="T14" i="17"/>
  <c r="U14" i="17"/>
  <c r="U15" i="17" s="1"/>
  <c r="V14" i="17"/>
  <c r="W14" i="17"/>
  <c r="W15" i="17" s="1"/>
  <c r="X14" i="17"/>
  <c r="Y14" i="17"/>
  <c r="Z14" i="17"/>
  <c r="AA14" i="17"/>
  <c r="AA15" i="17" s="1"/>
  <c r="AB14" i="17"/>
  <c r="AC14" i="17"/>
  <c r="AC15" i="17" s="1"/>
  <c r="AD14" i="17"/>
  <c r="AE14" i="17"/>
  <c r="AE15" i="17" s="1"/>
  <c r="AF14" i="17"/>
  <c r="AG14" i="17"/>
  <c r="AH14" i="17"/>
  <c r="AI14" i="17"/>
  <c r="AI15" i="17" s="1"/>
  <c r="AJ14" i="17"/>
  <c r="AK14" i="17"/>
  <c r="AK15" i="17" s="1"/>
  <c r="AL14" i="17"/>
  <c r="AM14" i="17"/>
  <c r="AM15" i="17" s="1"/>
  <c r="AN14" i="17"/>
  <c r="AO14" i="17"/>
  <c r="AP14" i="17"/>
  <c r="AQ14" i="17"/>
  <c r="AQ15" i="17" s="1"/>
  <c r="AR14" i="17"/>
  <c r="AS14" i="17"/>
  <c r="AS15" i="17" s="1"/>
  <c r="AT14" i="17"/>
  <c r="AU14" i="17"/>
  <c r="AU15" i="17" s="1"/>
  <c r="AV14" i="17"/>
  <c r="AW14" i="17"/>
  <c r="AX14" i="17"/>
  <c r="AY14" i="17"/>
  <c r="AY15" i="17" s="1"/>
  <c r="AZ14" i="17"/>
  <c r="BA14" i="17"/>
  <c r="BA15" i="17" s="1"/>
  <c r="F15" i="17"/>
  <c r="I15" i="17"/>
  <c r="I17" i="17" s="1"/>
  <c r="J15" i="17"/>
  <c r="J16" i="17" s="1"/>
  <c r="L15" i="17"/>
  <c r="L16" i="17" s="1"/>
  <c r="N15" i="17"/>
  <c r="Q15" i="17"/>
  <c r="Q17" i="17" s="1"/>
  <c r="R15" i="17"/>
  <c r="R16" i="17" s="1"/>
  <c r="T15" i="17"/>
  <c r="T16" i="17" s="1"/>
  <c r="V15" i="17"/>
  <c r="Y15" i="17"/>
  <c r="Y17" i="17" s="1"/>
  <c r="Z15" i="17"/>
  <c r="Z16" i="17" s="1"/>
  <c r="AB15" i="17"/>
  <c r="AB16" i="17" s="1"/>
  <c r="AD15" i="17"/>
  <c r="AG15" i="17"/>
  <c r="AG17" i="17" s="1"/>
  <c r="AH15" i="17"/>
  <c r="AH16" i="17" s="1"/>
  <c r="AJ15" i="17"/>
  <c r="AJ16" i="17" s="1"/>
  <c r="AL15" i="17"/>
  <c r="AO15" i="17"/>
  <c r="AO17" i="17" s="1"/>
  <c r="AP15" i="17"/>
  <c r="AP16" i="17" s="1"/>
  <c r="AR15" i="17"/>
  <c r="AR16" i="17" s="1"/>
  <c r="AT15" i="17"/>
  <c r="AW15" i="17"/>
  <c r="AW17" i="17" s="1"/>
  <c r="AX15" i="17"/>
  <c r="AX16" i="17" s="1"/>
  <c r="AZ15" i="17"/>
  <c r="AZ16" i="17" s="1"/>
  <c r="F16" i="17"/>
  <c r="I16" i="17"/>
  <c r="N16" i="17"/>
  <c r="Q16" i="17"/>
  <c r="V16" i="17"/>
  <c r="Y16" i="17"/>
  <c r="AD16" i="17"/>
  <c r="AG16" i="17"/>
  <c r="AL16" i="17"/>
  <c r="AO16" i="17"/>
  <c r="AT16" i="17"/>
  <c r="AW16" i="17"/>
  <c r="F17" i="17"/>
  <c r="L17" i="17"/>
  <c r="N17" i="17"/>
  <c r="T17" i="17"/>
  <c r="V17" i="17"/>
  <c r="AB17" i="17"/>
  <c r="AD17" i="17"/>
  <c r="AJ17" i="17"/>
  <c r="AL17" i="17"/>
  <c r="AR17" i="17"/>
  <c r="AT17" i="17"/>
  <c r="AZ17" i="17"/>
  <c r="E18" i="17"/>
  <c r="F18" i="17"/>
  <c r="I18" i="17"/>
  <c r="K18" i="17"/>
  <c r="L18" i="17"/>
  <c r="M18" i="17"/>
  <c r="N18" i="17"/>
  <c r="Q18" i="17"/>
  <c r="S18" i="17"/>
  <c r="T18" i="17"/>
  <c r="U18" i="17"/>
  <c r="V18" i="17"/>
  <c r="Y18" i="17"/>
  <c r="AA18" i="17"/>
  <c r="AB18" i="17"/>
  <c r="AC18" i="17"/>
  <c r="AD18" i="17"/>
  <c r="AG18" i="17"/>
  <c r="AI18" i="17"/>
  <c r="AJ18" i="17"/>
  <c r="AK18" i="17"/>
  <c r="AL18" i="17"/>
  <c r="AO18" i="17"/>
  <c r="AQ18" i="17"/>
  <c r="AR18" i="17"/>
  <c r="AS18" i="17"/>
  <c r="AT18" i="17"/>
  <c r="AW18" i="17"/>
  <c r="AY18" i="17"/>
  <c r="AZ18" i="17"/>
  <c r="BA18" i="17"/>
  <c r="B15" i="17"/>
  <c r="B17" i="17" s="1"/>
  <c r="B14" i="17"/>
  <c r="U14" i="19" l="1"/>
  <c r="T12" i="19"/>
  <c r="T13" i="19"/>
  <c r="B16" i="17"/>
  <c r="D16" i="17"/>
  <c r="D17" i="17"/>
  <c r="D18" i="17"/>
  <c r="C15" i="17"/>
  <c r="C16" i="17" s="1"/>
  <c r="AE17" i="17"/>
  <c r="AE16" i="17"/>
  <c r="G17" i="17"/>
  <c r="G16" i="17"/>
  <c r="AK16" i="17"/>
  <c r="AK17" i="17"/>
  <c r="E16" i="17"/>
  <c r="E17" i="17"/>
  <c r="AU17" i="17"/>
  <c r="AU16" i="17"/>
  <c r="O17" i="17"/>
  <c r="O16" i="17"/>
  <c r="AS16" i="17"/>
  <c r="AS17" i="17"/>
  <c r="M16" i="17"/>
  <c r="M17" i="17"/>
  <c r="P17" i="17"/>
  <c r="P16" i="17"/>
  <c r="AI16" i="17"/>
  <c r="AI17" i="17"/>
  <c r="K16" i="17"/>
  <c r="K17" i="17"/>
  <c r="AM17" i="17"/>
  <c r="AM16" i="17"/>
  <c r="BA16" i="17"/>
  <c r="BA17" i="17"/>
  <c r="U16" i="17"/>
  <c r="U17" i="17"/>
  <c r="AN17" i="17"/>
  <c r="AN16" i="17"/>
  <c r="AY17" i="17"/>
  <c r="AY16" i="17"/>
  <c r="AA17" i="17"/>
  <c r="AA16" i="17"/>
  <c r="W17" i="17"/>
  <c r="W16" i="17"/>
  <c r="AC16" i="17"/>
  <c r="AC17" i="17"/>
  <c r="AV17" i="17"/>
  <c r="AV16" i="17"/>
  <c r="AQ16" i="17"/>
  <c r="AQ17" i="17"/>
  <c r="S16" i="17"/>
  <c r="S17" i="17"/>
  <c r="AN18" i="17"/>
  <c r="R17" i="17"/>
  <c r="H15" i="17"/>
  <c r="AV18" i="17"/>
  <c r="P18" i="17"/>
  <c r="AX17" i="17"/>
  <c r="Z17" i="17"/>
  <c r="AF15" i="17"/>
  <c r="X15" i="17"/>
  <c r="AH17" i="17"/>
  <c r="J17" i="17"/>
  <c r="AP17" i="17"/>
  <c r="I7" i="14"/>
  <c r="I23" i="14"/>
  <c r="I3" i="14"/>
  <c r="I5" i="14"/>
  <c r="I15" i="14"/>
  <c r="I16" i="14"/>
  <c r="I18" i="14"/>
  <c r="I37" i="14"/>
  <c r="I34" i="14"/>
  <c r="I36" i="14"/>
  <c r="I38" i="14"/>
  <c r="I40" i="14"/>
  <c r="I6" i="14"/>
  <c r="I4" i="14"/>
  <c r="I19" i="14"/>
  <c r="I29" i="14"/>
  <c r="I35" i="14"/>
  <c r="I11" i="14"/>
  <c r="I12" i="14"/>
  <c r="I26" i="14"/>
  <c r="I30" i="14"/>
  <c r="I22" i="14"/>
  <c r="I20" i="14"/>
  <c r="I8" i="14"/>
  <c r="I13" i="14"/>
  <c r="I21" i="14"/>
  <c r="I25" i="14"/>
  <c r="I27" i="14"/>
  <c r="I39" i="14"/>
  <c r="I14" i="14"/>
  <c r="I17" i="14"/>
  <c r="I10" i="14"/>
  <c r="I31" i="14"/>
  <c r="I9" i="14"/>
  <c r="I32" i="14"/>
  <c r="I28" i="14"/>
  <c r="I33" i="14"/>
  <c r="I24" i="14"/>
  <c r="H23" i="14"/>
  <c r="G23" i="14"/>
  <c r="G7" i="13"/>
  <c r="G3" i="13"/>
  <c r="D2" i="13"/>
  <c r="B9" i="7"/>
  <c r="D29" i="13"/>
  <c r="D21" i="13"/>
  <c r="D9" i="13"/>
  <c r="D32" i="13"/>
  <c r="D13" i="13"/>
  <c r="D17" i="13"/>
  <c r="D16" i="13"/>
  <c r="D3" i="13"/>
  <c r="D15" i="13"/>
  <c r="D12" i="13"/>
  <c r="D14" i="13"/>
  <c r="D23" i="13"/>
  <c r="D11" i="13"/>
  <c r="D31" i="13"/>
  <c r="D25" i="13"/>
  <c r="D22" i="13"/>
  <c r="D20" i="13"/>
  <c r="D6" i="13"/>
  <c r="D24" i="13"/>
  <c r="D10" i="13"/>
  <c r="D18" i="13"/>
  <c r="D28" i="13"/>
  <c r="D30" i="13"/>
  <c r="D27" i="13"/>
  <c r="D19" i="13"/>
  <c r="D33" i="13"/>
  <c r="D8" i="13"/>
  <c r="D5" i="13"/>
  <c r="D26" i="13"/>
  <c r="D4" i="13"/>
  <c r="D7" i="13"/>
  <c r="H3" i="14"/>
  <c r="H5" i="14"/>
  <c r="H15" i="14"/>
  <c r="H16" i="14"/>
  <c r="H18" i="14"/>
  <c r="H37" i="14"/>
  <c r="H34" i="14"/>
  <c r="H36" i="14"/>
  <c r="H38" i="14"/>
  <c r="H40" i="14"/>
  <c r="H6" i="14"/>
  <c r="H4" i="14"/>
  <c r="H19" i="14"/>
  <c r="H29" i="14"/>
  <c r="H35" i="14"/>
  <c r="H7" i="14"/>
  <c r="H11" i="14"/>
  <c r="H12" i="14"/>
  <c r="H26" i="14"/>
  <c r="H30" i="14"/>
  <c r="H22" i="14"/>
  <c r="H20" i="14"/>
  <c r="H8" i="14"/>
  <c r="H13" i="14"/>
  <c r="H21" i="14"/>
  <c r="H25" i="14"/>
  <c r="H27" i="14"/>
  <c r="H39" i="14"/>
  <c r="H14" i="14"/>
  <c r="H17" i="14"/>
  <c r="H10" i="14"/>
  <c r="H31" i="14"/>
  <c r="H9" i="14"/>
  <c r="H32" i="14"/>
  <c r="H28" i="14"/>
  <c r="H33" i="14"/>
  <c r="H24" i="14"/>
  <c r="G3" i="14"/>
  <c r="G5" i="14"/>
  <c r="G15" i="14"/>
  <c r="G16" i="14"/>
  <c r="G18" i="14"/>
  <c r="G37" i="14"/>
  <c r="G34" i="14"/>
  <c r="G36" i="14"/>
  <c r="G38" i="14"/>
  <c r="G40" i="14"/>
  <c r="G6" i="14"/>
  <c r="G4" i="14"/>
  <c r="G19" i="14"/>
  <c r="G29" i="14"/>
  <c r="G35" i="14"/>
  <c r="G7" i="14"/>
  <c r="G11" i="14"/>
  <c r="G12" i="14"/>
  <c r="G26" i="14"/>
  <c r="G30" i="14"/>
  <c r="G22" i="14"/>
  <c r="G20" i="14"/>
  <c r="G8" i="14"/>
  <c r="G13" i="14"/>
  <c r="G21" i="14"/>
  <c r="G25" i="14"/>
  <c r="G27" i="14"/>
  <c r="G39" i="14"/>
  <c r="G14" i="14"/>
  <c r="G17" i="14"/>
  <c r="G10" i="14"/>
  <c r="G31" i="14"/>
  <c r="G9" i="14"/>
  <c r="G32" i="14"/>
  <c r="G28" i="14"/>
  <c r="G33" i="14"/>
  <c r="G24" i="14"/>
  <c r="V14" i="19" l="1"/>
  <c r="U13" i="19"/>
  <c r="U12" i="19"/>
  <c r="C17" i="17"/>
  <c r="X17" i="17"/>
  <c r="X16" i="17"/>
  <c r="AF17" i="17"/>
  <c r="AF16" i="17"/>
  <c r="H17" i="17"/>
  <c r="H16" i="17"/>
  <c r="G9" i="13"/>
  <c r="G8" i="13"/>
  <c r="G4" i="13"/>
  <c r="G5" i="13"/>
  <c r="V12" i="19" l="1"/>
  <c r="V13" i="19"/>
  <c r="W14" i="19"/>
  <c r="C21" i="1"/>
  <c r="K2" i="3"/>
  <c r="I2" i="3"/>
  <c r="BA1" i="9"/>
  <c r="AZ1" i="9"/>
  <c r="AY1" i="9"/>
  <c r="AX1" i="9"/>
  <c r="AW1" i="9"/>
  <c r="AV1" i="9"/>
  <c r="AU1" i="9"/>
  <c r="AT1" i="9"/>
  <c r="AS1" i="9"/>
  <c r="AR1" i="9"/>
  <c r="AQ1" i="9"/>
  <c r="AP1" i="9"/>
  <c r="AO1" i="9"/>
  <c r="AN1" i="9"/>
  <c r="AM1" i="9"/>
  <c r="AL1" i="9"/>
  <c r="AK1" i="9"/>
  <c r="AJ1" i="9"/>
  <c r="AI1" i="9"/>
  <c r="AH1" i="9"/>
  <c r="AG1" i="9"/>
  <c r="AF1" i="9"/>
  <c r="AE1" i="9"/>
  <c r="AD1" i="9"/>
  <c r="AC1" i="9"/>
  <c r="AB1" i="9"/>
  <c r="AA1" i="9"/>
  <c r="Z1" i="9"/>
  <c r="Y1" i="9"/>
  <c r="X1" i="9"/>
  <c r="W1" i="9"/>
  <c r="V1" i="9"/>
  <c r="U1" i="9"/>
  <c r="T1" i="9"/>
  <c r="S1" i="9"/>
  <c r="R1" i="9"/>
  <c r="Q1" i="9"/>
  <c r="P1" i="9"/>
  <c r="O1" i="9"/>
  <c r="N1" i="9"/>
  <c r="M1" i="9"/>
  <c r="L1" i="9"/>
  <c r="K1" i="9"/>
  <c r="J1" i="9"/>
  <c r="I1" i="9"/>
  <c r="H1" i="9"/>
  <c r="G1" i="9"/>
  <c r="F1" i="9"/>
  <c r="E1" i="9"/>
  <c r="D1" i="9"/>
  <c r="C1" i="9"/>
  <c r="B1" i="9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F54" i="5"/>
  <c r="F53" i="5"/>
  <c r="F52" i="5"/>
  <c r="F51" i="5"/>
  <c r="F50" i="5"/>
  <c r="F49" i="5"/>
  <c r="F48" i="5"/>
  <c r="F47" i="5"/>
  <c r="F46" i="5"/>
  <c r="F45" i="5"/>
  <c r="F44" i="5"/>
  <c r="F43" i="5"/>
  <c r="G42" i="5"/>
  <c r="F42" i="5"/>
  <c r="F41" i="5"/>
  <c r="F40" i="5"/>
  <c r="F39" i="5"/>
  <c r="F38" i="5"/>
  <c r="F37" i="5"/>
  <c r="F36" i="5"/>
  <c r="F35" i="5"/>
  <c r="G34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G18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I3" i="5"/>
  <c r="H23" i="5"/>
  <c r="W13" i="19" l="1"/>
  <c r="X14" i="19"/>
  <c r="W12" i="19"/>
  <c r="H54" i="5"/>
  <c r="H14" i="5"/>
  <c r="G25" i="5"/>
  <c r="H15" i="5"/>
  <c r="G26" i="5"/>
  <c r="H39" i="5"/>
  <c r="H6" i="5"/>
  <c r="G17" i="5"/>
  <c r="H7" i="5"/>
  <c r="G9" i="5"/>
  <c r="H31" i="5"/>
  <c r="G10" i="5"/>
  <c r="H22" i="5"/>
  <c r="G41" i="5"/>
  <c r="G4" i="5"/>
  <c r="H9" i="5"/>
  <c r="G12" i="5"/>
  <c r="H17" i="5"/>
  <c r="G20" i="5"/>
  <c r="H25" i="5"/>
  <c r="G28" i="5"/>
  <c r="H33" i="5"/>
  <c r="G36" i="5"/>
  <c r="H41" i="5"/>
  <c r="G44" i="5"/>
  <c r="H49" i="5"/>
  <c r="G52" i="5"/>
  <c r="H4" i="5"/>
  <c r="G7" i="5"/>
  <c r="H12" i="5"/>
  <c r="G15" i="5"/>
  <c r="H20" i="5"/>
  <c r="G23" i="5"/>
  <c r="H28" i="5"/>
  <c r="G31" i="5"/>
  <c r="H36" i="5"/>
  <c r="G39" i="5"/>
  <c r="H44" i="5"/>
  <c r="G47" i="5"/>
  <c r="H52" i="5"/>
  <c r="H47" i="5"/>
  <c r="G50" i="5"/>
  <c r="G29" i="5"/>
  <c r="G37" i="5"/>
  <c r="H50" i="5"/>
  <c r="G53" i="5"/>
  <c r="G5" i="5"/>
  <c r="H10" i="5"/>
  <c r="H42" i="5"/>
  <c r="H29" i="5"/>
  <c r="G32" i="5"/>
  <c r="G40" i="5"/>
  <c r="H18" i="5"/>
  <c r="G21" i="5"/>
  <c r="H26" i="5"/>
  <c r="H34" i="5"/>
  <c r="H13" i="5"/>
  <c r="H21" i="5"/>
  <c r="G24" i="5"/>
  <c r="H37" i="5"/>
  <c r="H45" i="5"/>
  <c r="G48" i="5"/>
  <c r="H53" i="5"/>
  <c r="H8" i="5"/>
  <c r="G11" i="5"/>
  <c r="H16" i="5"/>
  <c r="G19" i="5"/>
  <c r="H24" i="5"/>
  <c r="G27" i="5"/>
  <c r="H32" i="5"/>
  <c r="G35" i="5"/>
  <c r="H40" i="5"/>
  <c r="G43" i="5"/>
  <c r="H48" i="5"/>
  <c r="G51" i="5"/>
  <c r="G13" i="5"/>
  <c r="G45" i="5"/>
  <c r="H5" i="5"/>
  <c r="G8" i="5"/>
  <c r="G16" i="5"/>
  <c r="G6" i="5"/>
  <c r="H11" i="5"/>
  <c r="G14" i="5"/>
  <c r="H19" i="5"/>
  <c r="G22" i="5"/>
  <c r="H27" i="5"/>
  <c r="G30" i="5"/>
  <c r="H35" i="5"/>
  <c r="G38" i="5"/>
  <c r="H43" i="5"/>
  <c r="G46" i="5"/>
  <c r="H51" i="5"/>
  <c r="G54" i="5"/>
  <c r="H30" i="5"/>
  <c r="G33" i="5"/>
  <c r="H38" i="5"/>
  <c r="H46" i="5"/>
  <c r="G49" i="5"/>
  <c r="Y14" i="19" l="1"/>
  <c r="X13" i="19"/>
  <c r="X12" i="19"/>
  <c r="I22" i="3"/>
  <c r="I17" i="3"/>
  <c r="I16" i="3"/>
  <c r="I12" i="3"/>
  <c r="I11" i="3"/>
  <c r="I8" i="3"/>
  <c r="I7" i="3"/>
  <c r="K7" i="3" s="1"/>
  <c r="I3" i="3"/>
  <c r="Z14" i="19" l="1"/>
  <c r="Y13" i="19"/>
  <c r="Y12" i="19"/>
  <c r="I31" i="3"/>
  <c r="J31" i="3" s="1"/>
  <c r="I6" i="3"/>
  <c r="K6" i="3" s="1"/>
  <c r="I15" i="3"/>
  <c r="J15" i="3" s="1"/>
  <c r="I19" i="3"/>
  <c r="J19" i="3" s="1"/>
  <c r="I5" i="3"/>
  <c r="K5" i="3" s="1"/>
  <c r="I10" i="3"/>
  <c r="J10" i="3" s="1"/>
  <c r="I14" i="3"/>
  <c r="K14" i="3" s="1"/>
  <c r="I18" i="3"/>
  <c r="J18" i="3" s="1"/>
  <c r="I4" i="3"/>
  <c r="I9" i="3"/>
  <c r="J9" i="3" s="1"/>
  <c r="I13" i="3"/>
  <c r="K13" i="3" s="1"/>
  <c r="I21" i="3"/>
  <c r="J21" i="3" s="1"/>
  <c r="I25" i="3"/>
  <c r="K25" i="3" s="1"/>
  <c r="I26" i="3"/>
  <c r="I28" i="3"/>
  <c r="J28" i="3" s="1"/>
  <c r="I30" i="3"/>
  <c r="K30" i="3" s="1"/>
  <c r="I20" i="3"/>
  <c r="J20" i="3" s="1"/>
  <c r="J29" i="3"/>
  <c r="I24" i="3"/>
  <c r="J24" i="3" s="1"/>
  <c r="I34" i="3"/>
  <c r="J34" i="3" s="1"/>
  <c r="I23" i="3"/>
  <c r="K23" i="3" s="1"/>
  <c r="I33" i="3"/>
  <c r="J33" i="3" s="1"/>
  <c r="I27" i="3"/>
  <c r="J27" i="3" s="1"/>
  <c r="I32" i="3"/>
  <c r="J32" i="3" s="1"/>
  <c r="J17" i="3"/>
  <c r="K8" i="3"/>
  <c r="J16" i="3"/>
  <c r="J7" i="3"/>
  <c r="K22" i="3"/>
  <c r="K17" i="3"/>
  <c r="K11" i="3"/>
  <c r="J3" i="3"/>
  <c r="J11" i="3"/>
  <c r="K12" i="3"/>
  <c r="J12" i="3"/>
  <c r="Z13" i="19" l="1"/>
  <c r="Z12" i="19"/>
  <c r="AA14" i="19"/>
  <c r="J13" i="3"/>
  <c r="K4" i="3"/>
  <c r="J4" i="3"/>
  <c r="K31" i="3"/>
  <c r="J6" i="3"/>
  <c r="K9" i="3"/>
  <c r="K20" i="3"/>
  <c r="K29" i="3"/>
  <c r="J30" i="3"/>
  <c r="K34" i="3"/>
  <c r="K10" i="3"/>
  <c r="K32" i="3"/>
  <c r="K16" i="3"/>
  <c r="J25" i="3"/>
  <c r="J5" i="3"/>
  <c r="K3" i="3"/>
  <c r="J14" i="3"/>
  <c r="J22" i="3"/>
  <c r="J23" i="3"/>
  <c r="J26" i="3"/>
  <c r="K26" i="3"/>
  <c r="K24" i="3"/>
  <c r="K18" i="3"/>
  <c r="K15" i="3"/>
  <c r="K19" i="3"/>
  <c r="K28" i="3"/>
  <c r="K33" i="3"/>
  <c r="K27" i="3"/>
  <c r="K21" i="3"/>
  <c r="J8" i="3"/>
  <c r="AB14" i="19" l="1"/>
  <c r="AA12" i="19"/>
  <c r="AA13" i="19"/>
  <c r="D16" i="1"/>
  <c r="D17" i="1"/>
  <c r="D18" i="1"/>
  <c r="B16" i="1"/>
  <c r="B17" i="1"/>
  <c r="B18" i="1"/>
  <c r="C16" i="1"/>
  <c r="C17" i="1"/>
  <c r="C18" i="1"/>
  <c r="AC14" i="19" l="1"/>
  <c r="AB12" i="19"/>
  <c r="AB13" i="19"/>
  <c r="K14" i="1"/>
  <c r="AD14" i="19" l="1"/>
  <c r="AC13" i="19"/>
  <c r="AC12" i="19"/>
  <c r="L14" i="1"/>
  <c r="AD12" i="19" l="1"/>
  <c r="AD13" i="19"/>
  <c r="AE14" i="19"/>
  <c r="AE13" i="19" l="1"/>
  <c r="AE12" i="19"/>
  <c r="AF14" i="19"/>
  <c r="AF13" i="19" l="1"/>
  <c r="AG14" i="19"/>
  <c r="AF12" i="19"/>
  <c r="AG13" i="19" l="1"/>
  <c r="AH14" i="19"/>
  <c r="AG12" i="19"/>
  <c r="AH13" i="19" l="1"/>
  <c r="AH12" i="19"/>
  <c r="AI14" i="19"/>
  <c r="AJ14" i="19" l="1"/>
  <c r="AI12" i="19"/>
  <c r="AI13" i="19"/>
  <c r="AK14" i="19" l="1"/>
  <c r="AJ12" i="19"/>
  <c r="AJ13" i="19"/>
  <c r="AL14" i="19" l="1"/>
  <c r="AK12" i="19"/>
  <c r="AK13" i="19"/>
  <c r="AL12" i="19" l="1"/>
  <c r="AL13" i="19"/>
  <c r="AM14" i="19"/>
  <c r="AM13" i="19" l="1"/>
  <c r="AM12" i="19"/>
  <c r="AN14" i="19"/>
  <c r="AO14" i="19" l="1"/>
  <c r="AN13" i="19"/>
  <c r="AN12" i="19"/>
  <c r="AP14" i="19" l="1"/>
  <c r="AO13" i="19"/>
  <c r="AO12" i="19"/>
  <c r="AP13" i="19" l="1"/>
  <c r="AP12" i="19"/>
  <c r="AQ14" i="19"/>
  <c r="AR14" i="19" l="1"/>
  <c r="AQ12" i="19"/>
  <c r="AQ13" i="19"/>
  <c r="AS14" i="19" l="1"/>
  <c r="AR12" i="19"/>
  <c r="AR13" i="19"/>
  <c r="AT14" i="19" l="1"/>
  <c r="AS13" i="19"/>
  <c r="AS12" i="19"/>
  <c r="AT12" i="19" l="1"/>
  <c r="AT13" i="19"/>
  <c r="AU14" i="19"/>
  <c r="AU13" i="19" l="1"/>
  <c r="AV14" i="19"/>
  <c r="AU12" i="19"/>
  <c r="AV13" i="19" l="1"/>
  <c r="AW14" i="19"/>
  <c r="AV12" i="19"/>
  <c r="AW13" i="19" l="1"/>
  <c r="AX14" i="19"/>
  <c r="AW12" i="19"/>
  <c r="AX13" i="19" l="1"/>
  <c r="AX12" i="19"/>
  <c r="AY14" i="19"/>
  <c r="AZ14" i="19" l="1"/>
  <c r="AY12" i="19"/>
  <c r="AY13" i="19"/>
  <c r="BA14" i="19" l="1"/>
  <c r="AZ12" i="19"/>
  <c r="AZ13" i="19"/>
  <c r="BA12" i="19" l="1"/>
  <c r="BA13" i="19"/>
  <c r="B5" i="9"/>
  <c r="E4" i="9"/>
  <c r="AL4" i="9"/>
  <c r="V7" i="9"/>
  <c r="L3" i="9"/>
  <c r="AI14" i="9"/>
  <c r="AS7" i="9"/>
  <c r="K4" i="9"/>
  <c r="X5" i="9"/>
  <c r="P6" i="9"/>
  <c r="AO3" i="9"/>
  <c r="AR4" i="9"/>
  <c r="X7" i="9"/>
  <c r="L4" i="9"/>
  <c r="R4" i="9"/>
  <c r="AB3" i="9"/>
  <c r="AW6" i="9"/>
  <c r="D14" i="9"/>
  <c r="M6" i="9"/>
  <c r="AM6" i="9"/>
  <c r="I6" i="9"/>
  <c r="Q6" i="9"/>
  <c r="AD4" i="9"/>
  <c r="G4" i="9"/>
  <c r="AA4" i="9"/>
  <c r="Y6" i="9"/>
  <c r="AC6" i="9"/>
  <c r="V3" i="9"/>
  <c r="L5" i="9"/>
  <c r="AH5" i="9"/>
  <c r="B4" i="9"/>
  <c r="AW14" i="9"/>
  <c r="H7" i="9"/>
  <c r="Q14" i="9"/>
  <c r="I4" i="9"/>
  <c r="AD3" i="9"/>
  <c r="AL6" i="9"/>
  <c r="AD6" i="9"/>
  <c r="N4" i="9"/>
  <c r="D7" i="9"/>
  <c r="H5" i="9"/>
  <c r="AC3" i="9"/>
  <c r="AT14" i="9"/>
  <c r="AZ4" i="9"/>
  <c r="U14" i="9"/>
  <c r="M4" i="9"/>
  <c r="AT6" i="9"/>
  <c r="P4" i="9"/>
  <c r="F6" i="9"/>
  <c r="AX3" i="9"/>
  <c r="AU14" i="9"/>
  <c r="AP7" i="9"/>
  <c r="P3" i="9"/>
  <c r="AS14" i="9"/>
  <c r="J3" i="9"/>
  <c r="W4" i="9"/>
  <c r="V5" i="9"/>
  <c r="AZ7" i="9"/>
  <c r="W14" i="9"/>
  <c r="AQ4" i="9"/>
  <c r="U7" i="9"/>
  <c r="AE7" i="9"/>
  <c r="AI7" i="9"/>
  <c r="R14" i="9"/>
  <c r="T6" i="9"/>
  <c r="AO4" i="9"/>
  <c r="AH14" i="9"/>
  <c r="AY6" i="9"/>
  <c r="AF3" i="9"/>
  <c r="AQ14" i="9"/>
  <c r="AB14" i="9"/>
  <c r="AK7" i="9"/>
  <c r="C6" i="9"/>
  <c r="M5" i="9"/>
  <c r="AX5" i="9"/>
  <c r="AJ5" i="9"/>
  <c r="L7" i="9"/>
  <c r="J14" i="9"/>
  <c r="N5" i="9"/>
  <c r="AJ7" i="9"/>
  <c r="AT3" i="9"/>
  <c r="Z5" i="9"/>
  <c r="AP3" i="9"/>
  <c r="Y4" i="9"/>
  <c r="J6" i="9"/>
  <c r="AC5" i="9"/>
  <c r="X3" i="9"/>
  <c r="B14" i="9"/>
  <c r="Z7" i="9"/>
  <c r="T14" i="9"/>
  <c r="AO7" i="9"/>
  <c r="P7" i="9"/>
  <c r="S5" i="9"/>
  <c r="AA14" i="9"/>
  <c r="G3" i="9"/>
  <c r="AO5" i="9"/>
  <c r="AD5" i="9"/>
  <c r="S7" i="9"/>
  <c r="AQ5" i="9"/>
  <c r="AH6" i="9"/>
  <c r="D6" i="9"/>
  <c r="M3" i="9"/>
  <c r="O5" i="9"/>
  <c r="AI4" i="9"/>
  <c r="AR6" i="9"/>
  <c r="AU7" i="9"/>
  <c r="D5" i="9"/>
  <c r="T3" i="9"/>
  <c r="AU3" i="9"/>
  <c r="G14" i="9"/>
  <c r="S6" i="9"/>
  <c r="Y14" i="9"/>
  <c r="E5" i="9"/>
  <c r="AV4" i="9"/>
  <c r="AS4" i="9"/>
  <c r="T5" i="9"/>
  <c r="AN3" i="9"/>
  <c r="N3" i="9"/>
  <c r="AQ6" i="9"/>
  <c r="AJ3" i="9"/>
  <c r="K3" i="9"/>
  <c r="AR14" i="9"/>
  <c r="B7" i="9"/>
  <c r="AX4" i="9"/>
  <c r="E3" i="9"/>
  <c r="AJ4" i="9"/>
  <c r="AZ3" i="9"/>
  <c r="AC4" i="9"/>
  <c r="W6" i="9"/>
  <c r="K6" i="9"/>
  <c r="E14" i="9"/>
  <c r="E7" i="9"/>
  <c r="K5" i="9"/>
  <c r="AD7" i="9"/>
  <c r="Z6" i="9"/>
  <c r="AA7" i="9"/>
  <c r="AQ7" i="9"/>
  <c r="B3" i="9"/>
  <c r="K7" i="9"/>
  <c r="G7" i="9"/>
  <c r="AJ6" i="9"/>
  <c r="U4" i="9"/>
  <c r="AN5" i="9"/>
  <c r="AY7" i="9"/>
  <c r="AV6" i="9"/>
  <c r="AX7" i="9"/>
  <c r="AP6" i="9"/>
  <c r="AV5" i="9"/>
  <c r="AP5" i="9"/>
  <c r="H14" i="9"/>
  <c r="AM5" i="9"/>
  <c r="U3" i="9"/>
  <c r="AF4" i="9"/>
  <c r="AJ14" i="9"/>
  <c r="AB7" i="9"/>
  <c r="Y5" i="9"/>
  <c r="H3" i="9"/>
  <c r="T7" i="9"/>
  <c r="AH3" i="9"/>
  <c r="AI6" i="9"/>
  <c r="AL7" i="9"/>
  <c r="O14" i="9"/>
  <c r="F4" i="9"/>
  <c r="B6" i="9"/>
  <c r="AE14" i="9"/>
  <c r="AC14" i="9"/>
  <c r="G6" i="9"/>
  <c r="AL5" i="9"/>
  <c r="L14" i="9"/>
  <c r="AS6" i="9"/>
  <c r="O3" i="9"/>
  <c r="AR3" i="9"/>
  <c r="AN6" i="9"/>
  <c r="AE4" i="9"/>
  <c r="AN7" i="9"/>
  <c r="AH7" i="9"/>
  <c r="S4" i="9"/>
  <c r="N14" i="9"/>
  <c r="AA6" i="9"/>
  <c r="I5" i="9"/>
  <c r="C3" i="9"/>
  <c r="AP14" i="9"/>
  <c r="Z14" i="9"/>
  <c r="AF6" i="9"/>
  <c r="Q7" i="9"/>
  <c r="AW4" i="9"/>
  <c r="AK5" i="9"/>
  <c r="AW5" i="9"/>
  <c r="AB4" i="9"/>
  <c r="AP4" i="9"/>
  <c r="AG3" i="9"/>
  <c r="AW3" i="9"/>
  <c r="AV3" i="9"/>
  <c r="AM14" i="9"/>
  <c r="AM4" i="9"/>
  <c r="AK4" i="9"/>
  <c r="AW7" i="9"/>
  <c r="AF14" i="9"/>
  <c r="C7" i="9"/>
  <c r="BA3" i="9"/>
  <c r="W5" i="9"/>
  <c r="AU4" i="9"/>
  <c r="AT4" i="9"/>
  <c r="O4" i="9"/>
  <c r="AB5" i="9"/>
  <c r="J5" i="9"/>
  <c r="AG7" i="9"/>
  <c r="T4" i="9"/>
  <c r="AS3" i="9"/>
  <c r="M7" i="9"/>
  <c r="AY3" i="9"/>
  <c r="AL3" i="9"/>
  <c r="S14" i="9"/>
  <c r="R3" i="9"/>
  <c r="AY4" i="9"/>
  <c r="P5" i="9"/>
  <c r="AT7" i="9"/>
  <c r="AI5" i="9"/>
  <c r="AS5" i="9"/>
  <c r="C4" i="9"/>
  <c r="AI3" i="9"/>
  <c r="X6" i="9"/>
  <c r="AU6" i="9"/>
  <c r="W3" i="9"/>
  <c r="AO14" i="9"/>
  <c r="AN14" i="9"/>
  <c r="AT5" i="9"/>
  <c r="R7" i="9"/>
  <c r="AZ5" i="9"/>
  <c r="AK6" i="9"/>
  <c r="AL14" i="9"/>
  <c r="AA5" i="9"/>
  <c r="F7" i="9"/>
  <c r="R6" i="9"/>
  <c r="W7" i="9"/>
  <c r="F14" i="9"/>
  <c r="E6" i="9"/>
  <c r="L6" i="9"/>
  <c r="X4" i="9"/>
  <c r="AV14" i="9"/>
  <c r="AE5" i="9"/>
  <c r="BA5" i="9"/>
  <c r="V6" i="9"/>
  <c r="Z4" i="9"/>
  <c r="H6" i="9"/>
  <c r="N6" i="9"/>
  <c r="AN4" i="9"/>
  <c r="AB6" i="9"/>
  <c r="AM3" i="9"/>
  <c r="AG4" i="9"/>
  <c r="H4" i="9"/>
  <c r="G5" i="9"/>
  <c r="AK3" i="9"/>
  <c r="AR5" i="9"/>
  <c r="AR7" i="9"/>
  <c r="AK14" i="9"/>
  <c r="C14" i="9"/>
  <c r="AU5" i="9"/>
  <c r="S3" i="9"/>
  <c r="BA4" i="9"/>
  <c r="V14" i="9"/>
  <c r="Y7" i="9"/>
  <c r="V4" i="9"/>
  <c r="AG14" i="9"/>
  <c r="BA7" i="9"/>
  <c r="AM7" i="9"/>
  <c r="BA6" i="9"/>
  <c r="AH4" i="9"/>
  <c r="J7" i="9"/>
  <c r="Z3" i="9"/>
  <c r="AC7" i="9"/>
  <c r="AE3" i="9"/>
  <c r="N7" i="9"/>
  <c r="P14" i="9"/>
  <c r="Q3" i="9"/>
  <c r="K14" i="9"/>
  <c r="I3" i="9"/>
  <c r="AG5" i="9"/>
  <c r="R5" i="9"/>
  <c r="AX6" i="9"/>
  <c r="F5" i="9"/>
  <c r="M14" i="9"/>
  <c r="J4" i="9"/>
  <c r="U6" i="9"/>
  <c r="D3" i="9"/>
  <c r="Y3" i="9"/>
  <c r="O6" i="9"/>
  <c r="C5" i="9"/>
  <c r="I14" i="9"/>
  <c r="O7" i="9"/>
  <c r="AF7" i="9"/>
  <c r="AY5" i="9"/>
  <c r="AO6" i="9"/>
  <c r="Q4" i="9"/>
  <c r="AG6" i="9"/>
  <c r="AD14" i="9"/>
  <c r="AF5" i="9"/>
  <c r="D4" i="9"/>
  <c r="Q5" i="9"/>
  <c r="U5" i="9"/>
  <c r="I7" i="9"/>
  <c r="AZ6" i="9"/>
  <c r="F3" i="9"/>
  <c r="AE6" i="9"/>
  <c r="AQ3" i="9"/>
  <c r="AV7" i="9"/>
  <c r="AA3" i="9"/>
  <c r="X14" i="9"/>
  <c r="Z12" i="9"/>
  <c r="Z13" i="9"/>
  <c r="W11" i="9"/>
  <c r="AL13" i="9"/>
  <c r="AL12" i="9"/>
  <c r="Y13" i="9"/>
  <c r="Y12" i="9"/>
  <c r="AV11" i="9"/>
  <c r="Z9" i="9"/>
  <c r="AP13" i="9"/>
  <c r="AP12" i="9"/>
  <c r="BA13" i="9"/>
  <c r="BA12" i="9"/>
  <c r="AI12" i="9"/>
  <c r="AI13" i="9"/>
  <c r="AZ13" i="9"/>
  <c r="AZ12" i="9"/>
  <c r="I12" i="9"/>
  <c r="I13" i="9"/>
  <c r="H12" i="9"/>
  <c r="H13" i="9"/>
  <c r="AX12" i="9"/>
  <c r="AX9" i="9"/>
  <c r="AX13" i="9"/>
  <c r="AY13" i="9"/>
  <c r="AY12" i="9"/>
  <c r="AZ9" i="9"/>
  <c r="AP9" i="9"/>
  <c r="B13" i="9"/>
  <c r="B12" i="9"/>
  <c r="AN13" i="9"/>
  <c r="AN12" i="9"/>
  <c r="AT13" i="9"/>
  <c r="AT12" i="9"/>
  <c r="V12" i="9"/>
  <c r="V13" i="9"/>
  <c r="AL9" i="9"/>
  <c r="C13" i="9"/>
  <c r="C9" i="9"/>
  <c r="C12" i="9"/>
  <c r="AO13" i="9"/>
  <c r="AO12" i="9"/>
  <c r="B9" i="9"/>
  <c r="AA11" i="9"/>
  <c r="AT9" i="9"/>
  <c r="R11" i="9"/>
  <c r="AX2" i="9"/>
  <c r="AX10" i="9"/>
  <c r="AX11" i="9"/>
  <c r="AD13" i="9"/>
  <c r="AD12" i="9"/>
  <c r="J13" i="9"/>
  <c r="J12" i="9"/>
  <c r="U12" i="9"/>
  <c r="U9" i="9"/>
  <c r="U13" i="9"/>
  <c r="N13" i="9"/>
  <c r="N12" i="9"/>
  <c r="X12" i="9"/>
  <c r="X13" i="9"/>
  <c r="AO9" i="9"/>
  <c r="AE13" i="9"/>
  <c r="AE9" i="9"/>
  <c r="AE12" i="9"/>
  <c r="AZ2" i="9"/>
  <c r="AZ10" i="9"/>
  <c r="AZ11" i="9"/>
  <c r="AP2" i="9"/>
  <c r="AP10" i="9"/>
  <c r="AP11" i="9"/>
  <c r="H9" i="9"/>
  <c r="M13" i="9"/>
  <c r="M12" i="9"/>
  <c r="L12" i="9"/>
  <c r="L9" i="9"/>
  <c r="L13" i="9"/>
  <c r="C10" i="9"/>
  <c r="C11" i="9"/>
  <c r="AR10" i="9"/>
  <c r="AR11" i="9"/>
  <c r="Y9" i="9"/>
  <c r="AK10" i="9"/>
  <c r="AK11" i="9"/>
  <c r="R10" i="9"/>
  <c r="AS12" i="9"/>
  <c r="AS13" i="9"/>
  <c r="T13" i="9"/>
  <c r="T12" i="9"/>
  <c r="AV12" i="9"/>
  <c r="AV13" i="9"/>
  <c r="AI11" i="9"/>
  <c r="AF12" i="9"/>
  <c r="AF13" i="9"/>
  <c r="AS11" i="9"/>
  <c r="AM12" i="9"/>
  <c r="AM13" i="9"/>
  <c r="AV9" i="9"/>
  <c r="AV2" i="9"/>
  <c r="AV10" i="9"/>
  <c r="AJ10" i="9"/>
  <c r="AJ11" i="9"/>
  <c r="S13" i="9"/>
  <c r="S9" i="9"/>
  <c r="S12" i="9"/>
  <c r="V11" i="9"/>
  <c r="AF9" i="9"/>
  <c r="D11" i="9"/>
  <c r="J11" i="9"/>
  <c r="AH12" i="9"/>
  <c r="AH13" i="9"/>
  <c r="AD9" i="9"/>
  <c r="AJ12" i="9"/>
  <c r="AJ2" i="9"/>
  <c r="AJ9" i="9"/>
  <c r="AJ13" i="9"/>
  <c r="L2" i="9"/>
  <c r="L10" i="9"/>
  <c r="L11" i="9"/>
  <c r="AY11" i="9"/>
  <c r="AK12" i="9"/>
  <c r="AK2" i="9"/>
  <c r="AK9" i="9"/>
  <c r="AK13" i="9"/>
  <c r="D13" i="9"/>
  <c r="D12" i="9"/>
  <c r="AN9" i="9"/>
  <c r="AH11" i="9"/>
  <c r="T11" i="9"/>
  <c r="BA9" i="9"/>
  <c r="W10" i="9"/>
  <c r="N9" i="9"/>
  <c r="AB10" i="9"/>
  <c r="AB11" i="9"/>
  <c r="AU12" i="9"/>
  <c r="AU13" i="9"/>
  <c r="K10" i="9"/>
  <c r="K11" i="9"/>
  <c r="T9" i="9"/>
  <c r="T2" i="9"/>
  <c r="T10" i="9"/>
  <c r="AC13" i="9"/>
  <c r="AC12" i="9"/>
  <c r="O10" i="9"/>
  <c r="O11" i="9"/>
  <c r="M9" i="9"/>
  <c r="AM11" i="9"/>
  <c r="F10" i="9"/>
  <c r="F11" i="9"/>
  <c r="AI10" i="9"/>
  <c r="AI2" i="9"/>
  <c r="AI9" i="9"/>
  <c r="AR12" i="9"/>
  <c r="AR2" i="9"/>
  <c r="AR9" i="9"/>
  <c r="AR13" i="9"/>
  <c r="X9" i="9"/>
  <c r="E13" i="9"/>
  <c r="E9" i="9"/>
  <c r="E12" i="9"/>
  <c r="AM10" i="9"/>
  <c r="AM2" i="9"/>
  <c r="AM9" i="9"/>
  <c r="Z2" i="9"/>
  <c r="Z10" i="9"/>
  <c r="Z11" i="9"/>
  <c r="P10" i="9"/>
  <c r="P11" i="9"/>
  <c r="Q13" i="9"/>
  <c r="Q12" i="9"/>
  <c r="Q9" i="9"/>
  <c r="V9" i="9"/>
  <c r="V2" i="9"/>
  <c r="V10" i="9"/>
  <c r="O13" i="9"/>
  <c r="O2" i="9"/>
  <c r="O9" i="9"/>
  <c r="O12" i="9"/>
  <c r="N2" i="9"/>
  <c r="N10" i="9"/>
  <c r="N11" i="9"/>
  <c r="AB12" i="9"/>
  <c r="AB2" i="9"/>
  <c r="AB9" i="9"/>
  <c r="AB13" i="9"/>
  <c r="AW13" i="9"/>
  <c r="AW9" i="9"/>
  <c r="AW12" i="9"/>
  <c r="M2" i="9"/>
  <c r="M10" i="9"/>
  <c r="M11" i="9"/>
  <c r="AH9" i="9"/>
  <c r="AH2" i="9"/>
  <c r="AH10" i="9"/>
  <c r="AQ12" i="9"/>
  <c r="AQ9" i="9"/>
  <c r="AQ13" i="9"/>
  <c r="AG12" i="9"/>
  <c r="AG9" i="9"/>
  <c r="AG13" i="9"/>
  <c r="AN2" i="9"/>
  <c r="AN10" i="9"/>
  <c r="AN11" i="9"/>
  <c r="D9" i="9"/>
  <c r="D2" i="9"/>
  <c r="D10" i="9"/>
  <c r="Q2" i="9"/>
  <c r="Q10" i="9"/>
  <c r="Q11" i="9"/>
  <c r="AT2" i="9"/>
  <c r="AT10" i="9"/>
  <c r="AT11" i="9"/>
  <c r="B2" i="9"/>
  <c r="B10" i="9"/>
  <c r="B11" i="9"/>
  <c r="R12" i="9"/>
  <c r="R2" i="9"/>
  <c r="R9" i="9"/>
  <c r="R13" i="9"/>
  <c r="AA13" i="9"/>
  <c r="AA12" i="9"/>
  <c r="AC9" i="9"/>
  <c r="I9" i="9"/>
  <c r="AQ2" i="9"/>
  <c r="AQ10" i="9"/>
  <c r="AQ11" i="9"/>
  <c r="G11" i="9"/>
  <c r="P13" i="9"/>
  <c r="P2" i="9"/>
  <c r="P9" i="9"/>
  <c r="P12" i="9"/>
  <c r="H2" i="9"/>
  <c r="H10" i="9"/>
  <c r="H11" i="9"/>
  <c r="U2" i="9"/>
  <c r="U10" i="9"/>
  <c r="U11" i="9"/>
  <c r="K12" i="9"/>
  <c r="K2" i="9"/>
  <c r="K9" i="9"/>
  <c r="K13" i="9"/>
  <c r="AW2" i="9"/>
  <c r="AW10" i="9"/>
  <c r="AW11" i="9"/>
  <c r="S2" i="9"/>
  <c r="S10" i="9"/>
  <c r="S11" i="9"/>
  <c r="AY10" i="9"/>
  <c r="AY2" i="9"/>
  <c r="AY9" i="9"/>
  <c r="AU9" i="9"/>
  <c r="AF2" i="9"/>
  <c r="AF10" i="9"/>
  <c r="AF11" i="9"/>
  <c r="AU2" i="9"/>
  <c r="AU10" i="9"/>
  <c r="AU11" i="9"/>
  <c r="F12" i="9"/>
  <c r="F2" i="9"/>
  <c r="F9" i="9"/>
  <c r="F13" i="9"/>
  <c r="AC2" i="9"/>
  <c r="AC10" i="9"/>
  <c r="AC11" i="9"/>
  <c r="AA10" i="9"/>
  <c r="AA2" i="9"/>
  <c r="AA9" i="9"/>
  <c r="AL2" i="9"/>
  <c r="AL10" i="9"/>
  <c r="AL11" i="9"/>
  <c r="J10" i="9"/>
  <c r="J2" i="9"/>
  <c r="J9" i="9"/>
  <c r="G12" i="9"/>
  <c r="G13" i="9"/>
  <c r="G9" i="9"/>
  <c r="G2" i="9"/>
  <c r="G10" i="9"/>
  <c r="I2" i="9"/>
  <c r="I10" i="9"/>
  <c r="I11" i="9"/>
  <c r="Y2" i="9"/>
  <c r="Y10" i="9"/>
  <c r="Y11" i="9"/>
  <c r="BA2" i="9"/>
  <c r="BA10" i="9"/>
  <c r="BA11" i="9"/>
  <c r="AS9" i="9"/>
  <c r="AS2" i="9"/>
  <c r="AS10" i="9"/>
  <c r="AD2" i="9"/>
  <c r="AD10" i="9"/>
  <c r="AD11" i="9"/>
  <c r="AO2" i="9"/>
  <c r="AO10" i="9"/>
  <c r="AO11" i="9"/>
  <c r="W12" i="9"/>
  <c r="W2" i="9"/>
  <c r="W9" i="9"/>
  <c r="W13" i="9"/>
  <c r="X2" i="9"/>
  <c r="X10" i="9"/>
  <c r="X11" i="9"/>
  <c r="E2" i="9"/>
  <c r="E10" i="9"/>
  <c r="E11" i="9"/>
  <c r="AG2" i="9"/>
  <c r="AG10" i="9"/>
  <c r="AG11" i="9"/>
  <c r="C2" i="9"/>
  <c r="AE2" i="9"/>
  <c r="AE10" i="9"/>
  <c r="AE11" i="9"/>
</calcChain>
</file>

<file path=xl/sharedStrings.xml><?xml version="1.0" encoding="utf-8"?>
<sst xmlns="http://schemas.openxmlformats.org/spreadsheetml/2006/main" count="351" uniqueCount="244">
  <si>
    <t>Semana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</si>
  <si>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</si>
  <si>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</si>
  <si>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</si>
  <si>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</si>
  <si>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</si>
  <si>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</si>
  <si>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</si>
  <si>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</si>
  <si>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</si>
  <si>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</si>
  <si>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</si>
  <si>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</si>
  <si>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</si>
  <si>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</si>
  <si>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</si>
  <si>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</si>
  <si>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</si>
  <si>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</si>
  <si>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</si>
  <si>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</si>
  <si>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</si>
  <si>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</si>
  <si>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</si>
  <si>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</si>
  <si>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</si>
  <si>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</si>
  <si>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</si>
  <si>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</si>
  <si>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</si>
  <si>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</si>
  <si>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</si>
  <si>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</si>
  <si>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</si>
  <si>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</si>
  <si>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</si>
  <si>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</si>
  <si>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</si>
  <si>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</si>
  <si>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</si>
  <si>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</si>
  <si>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</si>
  <si>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</si>
  <si>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</si>
  <si>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</si>
  <si>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</si>
  <si>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</si>
  <si>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</si>
  <si>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</si>
  <si>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</si>
  <si>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</si>
  <si>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</si>
  <si>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Margen de error</t>
  </si>
  <si>
    <t>Periodo Anterior
(P-1)</t>
  </si>
  <si>
    <t>Periodo actual
(P1)</t>
  </si>
  <si>
    <t>periodo Posterior 
(P+1)</t>
  </si>
  <si>
    <t>Periodo Anual</t>
  </si>
  <si>
    <t>Razón 
(Entre observado y esperado)</t>
  </si>
  <si>
    <t>Promedio esperado
(15 periodos)</t>
  </si>
  <si>
    <t>Desviacion estandar
(15 periodos)</t>
  </si>
  <si>
    <t>Limite inferior</t>
  </si>
  <si>
    <t>Limite superior</t>
  </si>
  <si>
    <t>Alerta
 Aumento</t>
  </si>
  <si>
    <t>Funciones a utilizar</t>
  </si>
  <si>
    <t>Promedio</t>
  </si>
  <si>
    <t>PROMEDIO</t>
  </si>
  <si>
    <t>Desviacion estandar</t>
  </si>
  <si>
    <t>DESVEST.M</t>
  </si>
  <si>
    <t>Razon</t>
  </si>
  <si>
    <t>PROMEDIO OBSERVADO / PROMEDIO ESPERADO</t>
  </si>
  <si>
    <t>Desviacion estandar / promedio esperado</t>
  </si>
  <si>
    <t>Limites</t>
  </si>
  <si>
    <t>Margen de error o Coeficiente de variacion</t>
  </si>
  <si>
    <t>ET</t>
  </si>
  <si>
    <t>MEDIANA</t>
  </si>
  <si>
    <t>RAZON</t>
  </si>
  <si>
    <t>POISSON</t>
  </si>
  <si>
    <t>AMAZONAS</t>
  </si>
  <si>
    <t>ANTIOQUIA</t>
  </si>
  <si>
    <t>ARAUCA</t>
  </si>
  <si>
    <t>ATLANTICO</t>
  </si>
  <si>
    <t>BARRANQUILLA</t>
  </si>
  <si>
    <t>BOGOTA</t>
  </si>
  <si>
    <t>BOLIVAR</t>
  </si>
  <si>
    <t>BOYACA</t>
  </si>
  <si>
    <t>BUENAVENTURA</t>
  </si>
  <si>
    <t>CALDAS</t>
  </si>
  <si>
    <t>CALI</t>
  </si>
  <si>
    <t>CAQUETA</t>
  </si>
  <si>
    <t>CARTAGENA</t>
  </si>
  <si>
    <t>CASANARE</t>
  </si>
  <si>
    <t>CAUCA</t>
  </si>
  <si>
    <t>CESAR</t>
  </si>
  <si>
    <t>CORDOBA</t>
  </si>
  <si>
    <t>CUNDINAMARCA</t>
  </si>
  <si>
    <t>GUAJIRA</t>
  </si>
  <si>
    <t>GUAVIARE</t>
  </si>
  <si>
    <t>HUILA</t>
  </si>
  <si>
    <t>META</t>
  </si>
  <si>
    <t>NARIÑO</t>
  </si>
  <si>
    <t>NORTE SANTANDER</t>
  </si>
  <si>
    <t>PUTUMAYO</t>
  </si>
  <si>
    <t>QUINDIO</t>
  </si>
  <si>
    <t>RISARALDA</t>
  </si>
  <si>
    <t>SAN ANDRES</t>
  </si>
  <si>
    <t>STA MARTA D.E.</t>
  </si>
  <si>
    <t>SANTANDER</t>
  </si>
  <si>
    <t>SUCRE</t>
  </si>
  <si>
    <t>TOLIMA</t>
  </si>
  <si>
    <t>VALLE</t>
  </si>
  <si>
    <t>Mediana</t>
  </si>
  <si>
    <t>OBSERVADO/MEDIANA</t>
  </si>
  <si>
    <t>Poisson</t>
  </si>
  <si>
    <t>POISSON.DIST</t>
  </si>
  <si>
    <t>&lt; LI</t>
  </si>
  <si>
    <t>Disminución</t>
  </si>
  <si>
    <t>LI - LS</t>
  </si>
  <si>
    <t>Estable</t>
  </si>
  <si>
    <t>&gt;LS</t>
  </si>
  <si>
    <t>Aumento</t>
  </si>
  <si>
    <t>Interpretación</t>
  </si>
  <si>
    <t xml:space="preserve">Si la razón 
(Entre observado y esperado) </t>
  </si>
  <si>
    <t>INTERPRETACIÓN</t>
  </si>
  <si>
    <t>Razón &gt;1 - P &lt;0.05</t>
  </si>
  <si>
    <t>Razón &lt;1 - P &lt;0.05</t>
  </si>
  <si>
    <t>Razón &gt;1 &lt;1 - P &gt; 0.05</t>
  </si>
  <si>
    <t>Incremento</t>
  </si>
  <si>
    <t>Decremento</t>
  </si>
  <si>
    <t>SEMANA</t>
  </si>
  <si>
    <t>CASOS POR SEMANA EPIDEMIOLÓGICA</t>
  </si>
  <si>
    <t>Límite superior (LS)</t>
  </si>
  <si>
    <t>Límite inferior (LI)</t>
  </si>
  <si>
    <t>Desviación estandar (DE)</t>
  </si>
  <si>
    <t>percentil 25</t>
  </si>
  <si>
    <t>percentil 50</t>
  </si>
  <si>
    <t>percentil 75</t>
  </si>
  <si>
    <t>Media geometrica</t>
  </si>
  <si>
    <t>Desv est</t>
  </si>
  <si>
    <t>error estandar</t>
  </si>
  <si>
    <t>Li IC 95%</t>
  </si>
  <si>
    <t>LS IC 95%</t>
  </si>
  <si>
    <t>Umbral estacional</t>
  </si>
  <si>
    <t>MEDIA</t>
  </si>
  <si>
    <t>CV</t>
  </si>
  <si>
    <t>RAZON OBS</t>
  </si>
  <si>
    <t>RAZON ESPERADA</t>
  </si>
  <si>
    <t>Antioquia</t>
  </si>
  <si>
    <t>Atlántico</t>
  </si>
  <si>
    <t>08001</t>
  </si>
  <si>
    <t>Barranquilla</t>
  </si>
  <si>
    <t>11</t>
  </si>
  <si>
    <t>Bogotá, D.C.</t>
  </si>
  <si>
    <t>Bolívar</t>
  </si>
  <si>
    <t>13001</t>
  </si>
  <si>
    <t>Cartagena</t>
  </si>
  <si>
    <t>Boyacá</t>
  </si>
  <si>
    <t>Caldas</t>
  </si>
  <si>
    <t>Caquetá</t>
  </si>
  <si>
    <t>Cauca</t>
  </si>
  <si>
    <t>Cesar</t>
  </si>
  <si>
    <t>Córdoba</t>
  </si>
  <si>
    <t>Cundinamarca</t>
  </si>
  <si>
    <t>Chocó</t>
  </si>
  <si>
    <t>Huila</t>
  </si>
  <si>
    <t>La Guajira</t>
  </si>
  <si>
    <t>Magdalena</t>
  </si>
  <si>
    <t>47001</t>
  </si>
  <si>
    <t>Santa Marta</t>
  </si>
  <si>
    <t>Meta</t>
  </si>
  <si>
    <t>Nariño</t>
  </si>
  <si>
    <t>54</t>
  </si>
  <si>
    <t>Norte de Santander</t>
  </si>
  <si>
    <t>63</t>
  </si>
  <si>
    <t>Quindio</t>
  </si>
  <si>
    <t>66</t>
  </si>
  <si>
    <t>Risaralda</t>
  </si>
  <si>
    <t>68</t>
  </si>
  <si>
    <t>Santander</t>
  </si>
  <si>
    <t>70</t>
  </si>
  <si>
    <t>Sucre</t>
  </si>
  <si>
    <t>73</t>
  </si>
  <si>
    <t>Tolima</t>
  </si>
  <si>
    <t>76</t>
  </si>
  <si>
    <t>Valle del Cauca</t>
  </si>
  <si>
    <t>76001</t>
  </si>
  <si>
    <t>Cali</t>
  </si>
  <si>
    <t>76109</t>
  </si>
  <si>
    <t>Buenaventura</t>
  </si>
  <si>
    <t>81</t>
  </si>
  <si>
    <t>Arauca</t>
  </si>
  <si>
    <t>85</t>
  </si>
  <si>
    <t>Casanare</t>
  </si>
  <si>
    <t>86</t>
  </si>
  <si>
    <t>Putumayo</t>
  </si>
  <si>
    <t>88</t>
  </si>
  <si>
    <t>Archipiélago de San Andrés</t>
  </si>
  <si>
    <t>91</t>
  </si>
  <si>
    <t>Amazonas</t>
  </si>
  <si>
    <t>94</t>
  </si>
  <si>
    <t>Guainía</t>
  </si>
  <si>
    <t>95</t>
  </si>
  <si>
    <t>Guaviare</t>
  </si>
  <si>
    <t>97</t>
  </si>
  <si>
    <t>Vaupés</t>
  </si>
  <si>
    <t>99</t>
  </si>
  <si>
    <t>Vichada</t>
  </si>
  <si>
    <t>total</t>
  </si>
  <si>
    <t>Entidad territorial</t>
  </si>
  <si>
    <t>Población DANE 2022</t>
  </si>
  <si>
    <t>Población DANE 2023</t>
  </si>
  <si>
    <t>Codigo del departamento</t>
  </si>
  <si>
    <t>Incidencia 2022 * 100000 hab</t>
  </si>
  <si>
    <t>Varicación porcentual</t>
  </si>
  <si>
    <t>Micrografico</t>
  </si>
  <si>
    <t xml:space="preserve">Casos evento </t>
  </si>
  <si>
    <t>Casos evento 2022</t>
  </si>
  <si>
    <t>Casos evento 2023</t>
  </si>
  <si>
    <t>CUARTIL 1</t>
  </si>
  <si>
    <t>PERCENTIL</t>
  </si>
  <si>
    <t>PERCENTIL.INC (0,25;0,50;0,75)</t>
  </si>
  <si>
    <t>CUARTIL .INC ( 1 O 2 O 3)</t>
  </si>
  <si>
    <t>casos evento/Poblacion DANE * 100000 Hab</t>
  </si>
  <si>
    <t>Variación porcentual</t>
  </si>
  <si>
    <t>Porcentaje</t>
  </si>
  <si>
    <t>Incidencia</t>
  </si>
  <si>
    <t>Variacion porcentual * 100</t>
  </si>
  <si>
    <t>Percentil 0,25</t>
  </si>
  <si>
    <t>Percentil 0,50</t>
  </si>
  <si>
    <t>Percentil 0,75</t>
  </si>
  <si>
    <t>Cuartil 1</t>
  </si>
  <si>
    <t>Cuartil 2</t>
  </si>
  <si>
    <t>Cuartil 3</t>
  </si>
  <si>
    <t>Percentiles</t>
  </si>
  <si>
    <t>Cuartiles</t>
  </si>
  <si>
    <t xml:space="preserve">Limites </t>
  </si>
  <si>
    <t>&lt;= 0,33</t>
  </si>
  <si>
    <t>&gt;=0,96</t>
  </si>
  <si>
    <t>0,34 a 0,95</t>
  </si>
  <si>
    <t>&lt;= 0,34</t>
  </si>
  <si>
    <t>Periodos anuales</t>
  </si>
  <si>
    <t>Periodos</t>
  </si>
  <si>
    <t>A 2022</t>
  </si>
  <si>
    <t>(casos periodo observado - casos periodo esperado)/ casos periodo esperado</t>
  </si>
  <si>
    <t>Puedes usar la media geometrica o el umbral estacional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</si>
</sst>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;[Red]0"/>
    <numFmt numFmtId="166" formatCode="0.000;[Red]0.000"/>
  </numFmts>
  <fonts count="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Open Sans"/>
      <family val="2"/>
    </font>
    <font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b/>
      <i/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92D05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Dashed">
        <color indexed="64"/>
      </left>
      <right/>
      <top/>
      <bottom/>
      <diagonal/>
    </border>
    <border>
      <left/>
      <right style="mediumDashed">
        <color indexed="64"/>
      </right>
      <top/>
      <bottom/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/>
      <right/>
      <top/>
      <bottom style="mediumDashed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Dashed">
        <color indexed="64"/>
      </right>
      <top/>
      <bottom style="medium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Dashed">
        <color indexed="64"/>
      </left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 style="thin">
        <color indexed="64"/>
      </left>
      <right style="mediumDashed">
        <color indexed="64"/>
      </right>
      <top style="mediumDashed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0" fontId="3" fillId="0" borderId="0"/>
    <xf numFmtId="0" fontId="4" fillId="0" borderId="0"/>
    <xf numFmtId="9" fontId="1" fillId="0" borderId="0" applyFont="0" applyFill="0" applyBorder="0" applyAlignment="0" applyProtection="0"/>
  </cellStyleXfs>
  <cellXfs count="183">
    <xf numFmtId="0" fontId="0" fillId="0" borderId="0" xfId="0"/>
    <xf numFmtId="0" fontId="5" fillId="0" borderId="0" xfId="0" applyFont="1"/>
    <xf numFmtId="0" fontId="5" fillId="4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" xfId="0" applyFont="1" applyBorder="1"/>
    <xf numFmtId="0" fontId="5" fillId="0" borderId="6" xfId="0" applyFont="1" applyBorder="1"/>
    <xf numFmtId="0" fontId="5" fillId="0" borderId="0" xfId="0" applyFont="1" applyAlignment="1">
      <alignment horizontal="center"/>
    </xf>
    <xf numFmtId="0" fontId="5" fillId="4" borderId="16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5" fillId="0" borderId="0" xfId="0" applyFont="1" applyAlignment="1">
      <alignment vertical="center"/>
    </xf>
    <xf numFmtId="0" fontId="5" fillId="4" borderId="6" xfId="0" applyFont="1" applyFill="1" applyBorder="1" applyAlignment="1">
      <alignment horizontal="center" vertical="center"/>
    </xf>
    <xf numFmtId="0" fontId="6" fillId="3" borderId="0" xfId="3" applyFont="1" applyFill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164" fontId="6" fillId="3" borderId="0" xfId="3" applyNumberFormat="1" applyFont="1" applyFill="1" applyAlignment="1">
      <alignment horizontal="center" vertical="center"/>
    </xf>
    <xf numFmtId="164" fontId="6" fillId="3" borderId="12" xfId="3" applyNumberFormat="1" applyFont="1" applyFill="1" applyBorder="1" applyAlignment="1">
      <alignment horizontal="center" vertical="center"/>
    </xf>
    <xf numFmtId="0" fontId="6" fillId="3" borderId="5" xfId="3" applyFont="1" applyFill="1" applyBorder="1" applyAlignment="1">
      <alignment horizontal="center" vertical="center"/>
    </xf>
    <xf numFmtId="0" fontId="6" fillId="0" borderId="0" xfId="3" applyFont="1" applyAlignment="1">
      <alignment horizontal="center" vertical="center"/>
    </xf>
    <xf numFmtId="0" fontId="6" fillId="0" borderId="0" xfId="3" applyFont="1" applyAlignment="1">
      <alignment vertical="center"/>
    </xf>
    <xf numFmtId="164" fontId="6" fillId="0" borderId="0" xfId="3" applyNumberFormat="1" applyFont="1" applyAlignment="1">
      <alignment vertical="center"/>
    </xf>
    <xf numFmtId="164" fontId="6" fillId="3" borderId="5" xfId="3" applyNumberFormat="1" applyFont="1" applyFill="1" applyBorder="1" applyAlignment="1">
      <alignment horizontal="center" vertical="center"/>
    </xf>
    <xf numFmtId="164" fontId="6" fillId="3" borderId="14" xfId="3" applyNumberFormat="1" applyFont="1" applyFill="1" applyBorder="1" applyAlignment="1">
      <alignment horizontal="center" vertical="center"/>
    </xf>
    <xf numFmtId="164" fontId="6" fillId="0" borderId="0" xfId="3" applyNumberFormat="1" applyFont="1" applyAlignment="1">
      <alignment horizontal="center" vertical="center"/>
    </xf>
    <xf numFmtId="0" fontId="8" fillId="3" borderId="0" xfId="1" applyFont="1" applyFill="1" applyAlignment="1">
      <alignment horizontal="center" vertical="center"/>
    </xf>
    <xf numFmtId="165" fontId="8" fillId="3" borderId="9" xfId="1" applyNumberFormat="1" applyFont="1" applyFill="1" applyBorder="1" applyAlignment="1">
      <alignment horizontal="center" vertical="center"/>
    </xf>
    <xf numFmtId="166" fontId="8" fillId="3" borderId="12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8" fillId="3" borderId="4" xfId="1" applyFont="1" applyFill="1" applyBorder="1" applyAlignment="1">
      <alignment horizontal="center" vertical="center"/>
    </xf>
    <xf numFmtId="165" fontId="8" fillId="3" borderId="10" xfId="1" applyNumberFormat="1" applyFont="1" applyFill="1" applyBorder="1" applyAlignment="1">
      <alignment horizontal="center" vertical="center"/>
    </xf>
    <xf numFmtId="166" fontId="8" fillId="3" borderId="13" xfId="1" applyNumberFormat="1" applyFont="1" applyFill="1" applyBorder="1" applyAlignment="1">
      <alignment horizontal="center" vertical="center"/>
    </xf>
    <xf numFmtId="0" fontId="5" fillId="3" borderId="0" xfId="0" applyFont="1" applyFill="1"/>
    <xf numFmtId="0" fontId="5" fillId="2" borderId="1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5" fillId="3" borderId="0" xfId="2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5" fillId="0" borderId="1" xfId="0" applyFont="1" applyBorder="1" applyAlignment="1">
      <alignment horizontal="left" vertical="center"/>
    </xf>
    <xf numFmtId="0" fontId="5" fillId="8" borderId="1" xfId="0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4" xfId="2" applyFont="1" applyFill="1" applyBorder="1" applyAlignment="1">
      <alignment horizontal="center" vertical="center"/>
    </xf>
    <xf numFmtId="0" fontId="5" fillId="3" borderId="0" xfId="0" applyFont="1" applyFill="1" applyAlignment="1">
      <alignment vertical="center"/>
    </xf>
    <xf numFmtId="166" fontId="8" fillId="3" borderId="0" xfId="1" applyNumberFormat="1" applyFont="1" applyFill="1" applyAlignment="1">
      <alignment horizontal="center" vertical="center"/>
    </xf>
    <xf numFmtId="166" fontId="8" fillId="3" borderId="4" xfId="1" applyNumberFormat="1" applyFont="1" applyFill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0" borderId="12" xfId="0" applyFont="1" applyBorder="1" applyAlignment="1">
      <alignment vertical="center"/>
    </xf>
    <xf numFmtId="0" fontId="5" fillId="8" borderId="12" xfId="0" applyFont="1" applyFill="1" applyBorder="1" applyAlignment="1">
      <alignment vertical="center"/>
    </xf>
    <xf numFmtId="0" fontId="5" fillId="9" borderId="12" xfId="0" applyFont="1" applyFill="1" applyBorder="1" applyAlignment="1">
      <alignment vertic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9" fillId="3" borderId="3" xfId="0" applyFont="1" applyFill="1" applyBorder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9" fillId="6" borderId="4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0" fontId="5" fillId="6" borderId="4" xfId="0" applyFont="1" applyFill="1" applyBorder="1" applyAlignment="1">
      <alignment horizontal="center" vertical="center"/>
    </xf>
    <xf numFmtId="0" fontId="5" fillId="0" borderId="4" xfId="0" applyFont="1" applyBorder="1" applyAlignment="1">
      <alignment vertical="center"/>
    </xf>
    <xf numFmtId="0" fontId="9" fillId="3" borderId="1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164" fontId="5" fillId="3" borderId="25" xfId="0" applyNumberFormat="1" applyFont="1" applyFill="1" applyBorder="1" applyAlignment="1">
      <alignment horizontal="center"/>
    </xf>
    <xf numFmtId="164" fontId="5" fillId="3" borderId="0" xfId="0" applyNumberFormat="1" applyFont="1" applyFill="1" applyAlignment="1">
      <alignment horizontal="center"/>
    </xf>
    <xf numFmtId="0" fontId="9" fillId="0" borderId="22" xfId="0" applyFont="1" applyBorder="1" applyAlignment="1">
      <alignment horizontal="left"/>
    </xf>
    <xf numFmtId="0" fontId="5" fillId="0" borderId="23" xfId="0" applyFont="1" applyBorder="1"/>
    <xf numFmtId="0" fontId="9" fillId="0" borderId="24" xfId="0" applyFont="1" applyBorder="1"/>
    <xf numFmtId="0" fontId="5" fillId="0" borderId="5" xfId="0" applyFont="1" applyBorder="1"/>
    <xf numFmtId="0" fontId="5" fillId="0" borderId="29" xfId="0" applyFont="1" applyBorder="1"/>
    <xf numFmtId="0" fontId="5" fillId="0" borderId="0" xfId="0" applyFont="1" applyAlignment="1">
      <alignment wrapText="1"/>
    </xf>
    <xf numFmtId="164" fontId="5" fillId="3" borderId="27" xfId="0" applyNumberFormat="1" applyFont="1" applyFill="1" applyBorder="1" applyAlignment="1">
      <alignment horizontal="center"/>
    </xf>
    <xf numFmtId="164" fontId="5" fillId="3" borderId="28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 wrapText="1"/>
    </xf>
    <xf numFmtId="0" fontId="5" fillId="2" borderId="40" xfId="0" applyFont="1" applyFill="1" applyBorder="1" applyAlignment="1">
      <alignment horizontal="center" wrapText="1"/>
    </xf>
    <xf numFmtId="0" fontId="5" fillId="2" borderId="41" xfId="0" applyFont="1" applyFill="1" applyBorder="1" applyAlignment="1">
      <alignment horizontal="center" wrapText="1"/>
    </xf>
    <xf numFmtId="0" fontId="5" fillId="2" borderId="42" xfId="0" applyFont="1" applyFill="1" applyBorder="1" applyAlignment="1">
      <alignment horizontal="center" wrapText="1"/>
    </xf>
    <xf numFmtId="0" fontId="5" fillId="2" borderId="36" xfId="0" applyFont="1" applyFill="1" applyBorder="1" applyAlignment="1">
      <alignment horizontal="center" wrapText="1"/>
    </xf>
    <xf numFmtId="9" fontId="5" fillId="3" borderId="26" xfId="5" applyFont="1" applyFill="1" applyBorder="1"/>
    <xf numFmtId="0" fontId="5" fillId="3" borderId="23" xfId="0" applyFont="1" applyFill="1" applyBorder="1"/>
    <xf numFmtId="9" fontId="5" fillId="3" borderId="30" xfId="5" applyFont="1" applyFill="1" applyBorder="1"/>
    <xf numFmtId="0" fontId="5" fillId="3" borderId="29" xfId="0" applyFont="1" applyFill="1" applyBorder="1"/>
    <xf numFmtId="0" fontId="5" fillId="2" borderId="31" xfId="0" applyFont="1" applyFill="1" applyBorder="1" applyAlignment="1">
      <alignment horizontal="center" wrapText="1"/>
    </xf>
    <xf numFmtId="0" fontId="5" fillId="2" borderId="32" xfId="0" applyFont="1" applyFill="1" applyBorder="1" applyAlignment="1">
      <alignment horizontal="center" wrapText="1"/>
    </xf>
    <xf numFmtId="0" fontId="5" fillId="2" borderId="33" xfId="0" applyFont="1" applyFill="1" applyBorder="1" applyAlignment="1">
      <alignment horizontal="center" wrapText="1"/>
    </xf>
    <xf numFmtId="0" fontId="5" fillId="3" borderId="22" xfId="0" applyFont="1" applyFill="1" applyBorder="1" applyAlignment="1">
      <alignment horizontal="center" vertical="center"/>
    </xf>
    <xf numFmtId="2" fontId="5" fillId="3" borderId="23" xfId="0" applyNumberFormat="1" applyFont="1" applyFill="1" applyBorder="1" applyAlignment="1">
      <alignment horizontal="center"/>
    </xf>
    <xf numFmtId="0" fontId="9" fillId="3" borderId="22" xfId="0" applyFont="1" applyFill="1" applyBorder="1" applyAlignment="1">
      <alignment horizontal="left"/>
    </xf>
    <xf numFmtId="0" fontId="5" fillId="3" borderId="22" xfId="0" applyFont="1" applyFill="1" applyBorder="1"/>
    <xf numFmtId="0" fontId="9" fillId="3" borderId="24" xfId="0" applyFont="1" applyFill="1" applyBorder="1" applyAlignment="1">
      <alignment horizontal="left"/>
    </xf>
    <xf numFmtId="0" fontId="5" fillId="3" borderId="5" xfId="0" applyFont="1" applyFill="1" applyBorder="1"/>
    <xf numFmtId="2" fontId="5" fillId="3" borderId="29" xfId="0" applyNumberFormat="1" applyFont="1" applyFill="1" applyBorder="1" applyAlignment="1">
      <alignment horizontal="center"/>
    </xf>
    <xf numFmtId="0" fontId="5" fillId="3" borderId="24" xfId="0" applyFont="1" applyFill="1" applyBorder="1"/>
    <xf numFmtId="0" fontId="5" fillId="3" borderId="2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0" fillId="10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5" fillId="0" borderId="18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1" fontId="5" fillId="0" borderId="1" xfId="0" applyNumberFormat="1" applyFont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164" fontId="5" fillId="3" borderId="0" xfId="0" applyNumberFormat="1" applyFont="1" applyFill="1" applyBorder="1" applyAlignment="1">
      <alignment horizontal="center"/>
    </xf>
    <xf numFmtId="0" fontId="5" fillId="3" borderId="0" xfId="0" applyFont="1" applyFill="1" applyBorder="1" applyAlignment="1">
      <alignment vertical="center"/>
    </xf>
    <xf numFmtId="0" fontId="5" fillId="3" borderId="37" xfId="0" applyFont="1" applyFill="1" applyBorder="1" applyAlignment="1">
      <alignment vertical="center"/>
    </xf>
    <xf numFmtId="0" fontId="5" fillId="3" borderId="38" xfId="0" applyFont="1" applyFill="1" applyBorder="1" applyAlignment="1">
      <alignment vertical="center"/>
    </xf>
    <xf numFmtId="0" fontId="5" fillId="3" borderId="39" xfId="0" applyFont="1" applyFill="1" applyBorder="1" applyAlignment="1">
      <alignment vertical="center"/>
    </xf>
    <xf numFmtId="0" fontId="5" fillId="3" borderId="22" xfId="0" applyFont="1" applyFill="1" applyBorder="1" applyAlignment="1">
      <alignment vertical="center"/>
    </xf>
    <xf numFmtId="0" fontId="5" fillId="3" borderId="23" xfId="0" applyFont="1" applyFill="1" applyBorder="1" applyAlignment="1">
      <alignment vertical="center"/>
    </xf>
    <xf numFmtId="0" fontId="5" fillId="3" borderId="24" xfId="0" applyFont="1" applyFill="1" applyBorder="1" applyAlignment="1">
      <alignment vertical="center"/>
    </xf>
    <xf numFmtId="0" fontId="5" fillId="3" borderId="5" xfId="0" applyFont="1" applyFill="1" applyBorder="1" applyAlignment="1">
      <alignment vertical="center"/>
    </xf>
    <xf numFmtId="0" fontId="5" fillId="3" borderId="29" xfId="0" applyFont="1" applyFill="1" applyBorder="1" applyAlignment="1">
      <alignment vertical="center"/>
    </xf>
    <xf numFmtId="0" fontId="5" fillId="0" borderId="1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7" fillId="3" borderId="34" xfId="0" applyFont="1" applyFill="1" applyBorder="1" applyAlignment="1">
      <alignment horizontal="center"/>
    </xf>
    <xf numFmtId="0" fontId="7" fillId="3" borderId="35" xfId="0" applyFont="1" applyFill="1" applyBorder="1" applyAlignment="1">
      <alignment horizontal="center"/>
    </xf>
    <xf numFmtId="0" fontId="7" fillId="3" borderId="36" xfId="0" applyFont="1" applyFill="1" applyBorder="1" applyAlignment="1">
      <alignment horizontal="center"/>
    </xf>
    <xf numFmtId="2" fontId="5" fillId="3" borderId="22" xfId="0" applyNumberFormat="1" applyFont="1" applyFill="1" applyBorder="1" applyAlignment="1">
      <alignment horizontal="center"/>
    </xf>
    <xf numFmtId="2" fontId="5" fillId="3" borderId="23" xfId="0" applyNumberFormat="1" applyFont="1" applyFill="1" applyBorder="1" applyAlignment="1">
      <alignment horizontal="center"/>
    </xf>
    <xf numFmtId="2" fontId="5" fillId="3" borderId="24" xfId="0" applyNumberFormat="1" applyFont="1" applyFill="1" applyBorder="1" applyAlignment="1">
      <alignment horizontal="center"/>
    </xf>
    <xf numFmtId="2" fontId="5" fillId="3" borderId="29" xfId="0" applyNumberFormat="1" applyFont="1" applyFill="1" applyBorder="1" applyAlignment="1">
      <alignment horizontal="center"/>
    </xf>
    <xf numFmtId="2" fontId="5" fillId="3" borderId="37" xfId="0" applyNumberFormat="1" applyFont="1" applyFill="1" applyBorder="1" applyAlignment="1">
      <alignment horizontal="center"/>
    </xf>
    <xf numFmtId="2" fontId="5" fillId="3" borderId="39" xfId="0" applyNumberFormat="1" applyFont="1" applyFill="1" applyBorder="1" applyAlignment="1">
      <alignment horizontal="center"/>
    </xf>
    <xf numFmtId="0" fontId="5" fillId="3" borderId="37" xfId="0" applyFont="1" applyFill="1" applyBorder="1" applyAlignment="1">
      <alignment horizontal="center"/>
    </xf>
    <xf numFmtId="0" fontId="5" fillId="3" borderId="38" xfId="0" applyFont="1" applyFill="1" applyBorder="1" applyAlignment="1">
      <alignment horizontal="center"/>
    </xf>
    <xf numFmtId="0" fontId="5" fillId="3" borderId="39" xfId="0" applyFont="1" applyFill="1" applyBorder="1" applyAlignment="1">
      <alignment horizontal="center"/>
    </xf>
    <xf numFmtId="0" fontId="5" fillId="3" borderId="22" xfId="0" applyFont="1" applyFill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5" fillId="3" borderId="23" xfId="0" applyFont="1" applyFill="1" applyBorder="1" applyAlignment="1">
      <alignment horizontal="center"/>
    </xf>
    <xf numFmtId="0" fontId="5" fillId="3" borderId="24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29" xfId="0" applyFont="1" applyFill="1" applyBorder="1" applyAlignment="1">
      <alignment horizontal="center"/>
    </xf>
    <xf numFmtId="0" fontId="7" fillId="3" borderId="19" xfId="0" applyFont="1" applyFill="1" applyBorder="1" applyAlignment="1">
      <alignment horizontal="center"/>
    </xf>
    <xf numFmtId="0" fontId="7" fillId="3" borderId="20" xfId="0" applyFont="1" applyFill="1" applyBorder="1" applyAlignment="1">
      <alignment horizontal="center"/>
    </xf>
    <xf numFmtId="0" fontId="7" fillId="3" borderId="21" xfId="0" applyFont="1" applyFill="1" applyBorder="1" applyAlignment="1">
      <alignment horizontal="center"/>
    </xf>
    <xf numFmtId="0" fontId="5" fillId="2" borderId="19" xfId="0" applyFont="1" applyFill="1" applyBorder="1" applyAlignment="1">
      <alignment horizontal="center" wrapText="1"/>
    </xf>
    <xf numFmtId="0" fontId="5" fillId="2" borderId="20" xfId="0" applyFont="1" applyFill="1" applyBorder="1" applyAlignment="1">
      <alignment horizontal="center" wrapText="1"/>
    </xf>
    <xf numFmtId="0" fontId="5" fillId="2" borderId="21" xfId="0" applyFont="1" applyFill="1" applyBorder="1" applyAlignment="1">
      <alignment horizontal="center" wrapText="1"/>
    </xf>
    <xf numFmtId="0" fontId="5" fillId="2" borderId="19" xfId="0" applyFont="1" applyFill="1" applyBorder="1" applyAlignment="1">
      <alignment horizontal="center"/>
    </xf>
    <xf numFmtId="0" fontId="5" fillId="2" borderId="20" xfId="0" applyFont="1" applyFill="1" applyBorder="1" applyAlignment="1">
      <alignment horizontal="center"/>
    </xf>
    <xf numFmtId="0" fontId="5" fillId="2" borderId="21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2" fontId="5" fillId="3" borderId="3" xfId="0" applyNumberFormat="1" applyFont="1" applyFill="1" applyBorder="1" applyAlignment="1">
      <alignment horizontal="center" vertical="center"/>
    </xf>
    <xf numFmtId="2" fontId="5" fillId="3" borderId="0" xfId="0" applyNumberFormat="1" applyFont="1" applyFill="1" applyAlignment="1">
      <alignment horizontal="center" vertical="center"/>
    </xf>
    <xf numFmtId="2" fontId="5" fillId="3" borderId="4" xfId="0" applyNumberFormat="1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1" fontId="5" fillId="3" borderId="3" xfId="0" applyNumberFormat="1" applyFont="1" applyFill="1" applyBorder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 wrapText="1"/>
    </xf>
    <xf numFmtId="1" fontId="5" fillId="3" borderId="4" xfId="0" applyNumberFormat="1" applyFont="1" applyFill="1" applyBorder="1" applyAlignment="1">
      <alignment horizontal="center" vertical="center" wrapText="1"/>
    </xf>
    <xf numFmtId="164" fontId="5" fillId="3" borderId="3" xfId="0" applyNumberFormat="1" applyFont="1" applyFill="1" applyBorder="1" applyAlignment="1">
      <alignment horizontal="center" vertical="center"/>
    </xf>
    <xf numFmtId="164" fontId="5" fillId="3" borderId="0" xfId="0" applyNumberFormat="1" applyFont="1" applyFill="1" applyAlignment="1">
      <alignment horizontal="center" vertical="center"/>
    </xf>
    <xf numFmtId="164" fontId="5" fillId="3" borderId="4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</cellXfs>
  <cellStyles count="6">
    <cellStyle name="Normal" xfId="0" builtinId="0"/>
    <cellStyle name="Normal 2" xfId="1"/>
    <cellStyle name="Normal 2 2" xfId="2"/>
    <cellStyle name="Normal 2 3" xfId="3"/>
    <cellStyle name="Normal 3" xfId="4"/>
    <cellStyle name="Porcentaje" xfId="5" builtinId="5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 tint="-9.9948118533890809E-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39994506668294322"/>
        </patternFill>
      </fill>
    </dxf>
  </dxfs>
  <tableStyles count="1" defaultTableStyle="TableStyleMedium2" defaultPivotStyle="PivotStyleLight16">
    <tableStyle name="Invisible" pivot="0" table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273862659000507E-2"/>
          <c:y val="4.4992772646197832E-2"/>
          <c:w val="0.91555929713435347"/>
          <c:h val="0.79606709050964097"/>
        </c:manualLayout>
      </c:layout>
      <c:lineChart>
        <c:grouping val="standard"/>
        <c:varyColors val="0"/>
        <c:ser>
          <c:idx val="1"/>
          <c:order val="1"/>
          <c:tx>
            <c:strRef>
              <c:f>'RESULT_GRAFICO DE CONTROL'!$F$1:$F$2</c:f>
              <c:strCache>
                <c:ptCount val="2"/>
                <c:pt idx="0">
                  <c:v>Promedio</c:v>
                </c:pt>
              </c:strCache>
            </c:strRef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val>
            <c:numRef>
              <c:f>'RESULT_GRAFICO DE CONTROL'!$F$3:$F$54</c:f>
              <c:numCache>
                <c:formatCode>0.0</c:formatCode>
                <c:ptCount val="52"/>
                <c:pt idx="0">
                  <c:v>28.615384615384617</c:v>
                </c:pt>
                <c:pt idx="1">
                  <c:v>28.615384615384617</c:v>
                </c:pt>
                <c:pt idx="2">
                  <c:v>28.615384615384617</c:v>
                </c:pt>
                <c:pt idx="3">
                  <c:v>28.615384615384617</c:v>
                </c:pt>
                <c:pt idx="4">
                  <c:v>28.615384615384617</c:v>
                </c:pt>
                <c:pt idx="5">
                  <c:v>28.615384615384617</c:v>
                </c:pt>
                <c:pt idx="6">
                  <c:v>28.615384615384617</c:v>
                </c:pt>
                <c:pt idx="7">
                  <c:v>28.615384615384617</c:v>
                </c:pt>
                <c:pt idx="8">
                  <c:v>28.615384615384617</c:v>
                </c:pt>
                <c:pt idx="9">
                  <c:v>28.615384615384617</c:v>
                </c:pt>
                <c:pt idx="10">
                  <c:v>28.615384615384617</c:v>
                </c:pt>
                <c:pt idx="11">
                  <c:v>28.615384615384617</c:v>
                </c:pt>
                <c:pt idx="12">
                  <c:v>28.615384615384617</c:v>
                </c:pt>
                <c:pt idx="13">
                  <c:v>28.615384615384617</c:v>
                </c:pt>
                <c:pt idx="14">
                  <c:v>28.615384615384617</c:v>
                </c:pt>
                <c:pt idx="15">
                  <c:v>28.615384615384617</c:v>
                </c:pt>
                <c:pt idx="16">
                  <c:v>28.615384615384617</c:v>
                </c:pt>
                <c:pt idx="17">
                  <c:v>28.615384615384617</c:v>
                </c:pt>
                <c:pt idx="18">
                  <c:v>28.615384615384617</c:v>
                </c:pt>
                <c:pt idx="19">
                  <c:v>28.615384615384617</c:v>
                </c:pt>
                <c:pt idx="20">
                  <c:v>28.615384615384617</c:v>
                </c:pt>
                <c:pt idx="21">
                  <c:v>28.615384615384617</c:v>
                </c:pt>
                <c:pt idx="22">
                  <c:v>28.615384615384617</c:v>
                </c:pt>
                <c:pt idx="23">
                  <c:v>28.615384615384617</c:v>
                </c:pt>
                <c:pt idx="24">
                  <c:v>28.615384615384617</c:v>
                </c:pt>
                <c:pt idx="25">
                  <c:v>28.615384615384617</c:v>
                </c:pt>
                <c:pt idx="26">
                  <c:v>28.615384615384617</c:v>
                </c:pt>
                <c:pt idx="27">
                  <c:v>28.615384615384617</c:v>
                </c:pt>
                <c:pt idx="28">
                  <c:v>28.615384615384617</c:v>
                </c:pt>
                <c:pt idx="29">
                  <c:v>28.615384615384617</c:v>
                </c:pt>
                <c:pt idx="30">
                  <c:v>28.615384615384617</c:v>
                </c:pt>
                <c:pt idx="31">
                  <c:v>28.615384615384617</c:v>
                </c:pt>
                <c:pt idx="32">
                  <c:v>28.615384615384617</c:v>
                </c:pt>
                <c:pt idx="33">
                  <c:v>28.615384615384617</c:v>
                </c:pt>
                <c:pt idx="34">
                  <c:v>28.615384615384617</c:v>
                </c:pt>
                <c:pt idx="35">
                  <c:v>28.615384615384617</c:v>
                </c:pt>
                <c:pt idx="36">
                  <c:v>28.615384615384617</c:v>
                </c:pt>
                <c:pt idx="37">
                  <c:v>28.615384615384617</c:v>
                </c:pt>
                <c:pt idx="38">
                  <c:v>28.615384615384617</c:v>
                </c:pt>
                <c:pt idx="39">
                  <c:v>28.615384615384617</c:v>
                </c:pt>
                <c:pt idx="40">
                  <c:v>28.615384615384617</c:v>
                </c:pt>
                <c:pt idx="41">
                  <c:v>28.615384615384617</c:v>
                </c:pt>
                <c:pt idx="42">
                  <c:v>28.615384615384617</c:v>
                </c:pt>
                <c:pt idx="43">
                  <c:v>28.615384615384617</c:v>
                </c:pt>
                <c:pt idx="44">
                  <c:v>28.615384615384617</c:v>
                </c:pt>
                <c:pt idx="45">
                  <c:v>28.615384615384617</c:v>
                </c:pt>
                <c:pt idx="46">
                  <c:v>28.615384615384617</c:v>
                </c:pt>
                <c:pt idx="47">
                  <c:v>28.615384615384617</c:v>
                </c:pt>
                <c:pt idx="48">
                  <c:v>28.615384615384617</c:v>
                </c:pt>
                <c:pt idx="49">
                  <c:v>28.615384615384617</c:v>
                </c:pt>
                <c:pt idx="50">
                  <c:v>28.615384615384617</c:v>
                </c:pt>
                <c:pt idx="51">
                  <c:v>28.615384615384617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E27-4A68-8250-BF9B9129D627}"/>
            </c:ext>
          </c:extLst>
        </c:ser>
        <c:ser>
          <c:idx val="2"/>
          <c:order val="2"/>
          <c:tx>
            <c:strRef>
              <c:f>'RESULT_GRAFICO DE CONTROL'!$G$1:$G$2</c:f>
              <c:strCache>
                <c:ptCount val="2"/>
                <c:pt idx="0">
                  <c:v>Límite superior (LS)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val>
            <c:numRef>
              <c:f>'RESULT_GRAFICO DE CONTROL'!$G$3:$G$54</c:f>
              <c:numCache>
                <c:formatCode>0.0</c:formatCode>
                <c:ptCount val="52"/>
                <c:pt idx="0">
                  <c:v>17.200362516039561</c:v>
                </c:pt>
                <c:pt idx="1">
                  <c:v>17.200362516039561</c:v>
                </c:pt>
                <c:pt idx="2">
                  <c:v>17.200362516039561</c:v>
                </c:pt>
                <c:pt idx="3">
                  <c:v>17.200362516039561</c:v>
                </c:pt>
                <c:pt idx="4">
                  <c:v>17.200362516039561</c:v>
                </c:pt>
                <c:pt idx="5">
                  <c:v>17.200362516039561</c:v>
                </c:pt>
                <c:pt idx="6">
                  <c:v>17.200362516039561</c:v>
                </c:pt>
                <c:pt idx="7">
                  <c:v>17.200362516039561</c:v>
                </c:pt>
                <c:pt idx="8">
                  <c:v>17.200362516039561</c:v>
                </c:pt>
                <c:pt idx="9">
                  <c:v>17.200362516039561</c:v>
                </c:pt>
                <c:pt idx="10">
                  <c:v>17.200362516039561</c:v>
                </c:pt>
                <c:pt idx="11">
                  <c:v>17.200362516039561</c:v>
                </c:pt>
                <c:pt idx="12">
                  <c:v>17.200362516039561</c:v>
                </c:pt>
                <c:pt idx="13">
                  <c:v>17.200362516039561</c:v>
                </c:pt>
                <c:pt idx="14">
                  <c:v>17.200362516039561</c:v>
                </c:pt>
                <c:pt idx="15">
                  <c:v>17.200362516039561</c:v>
                </c:pt>
                <c:pt idx="16">
                  <c:v>17.200362516039561</c:v>
                </c:pt>
                <c:pt idx="17">
                  <c:v>17.200362516039561</c:v>
                </c:pt>
                <c:pt idx="18">
                  <c:v>17.200362516039561</c:v>
                </c:pt>
                <c:pt idx="19">
                  <c:v>17.200362516039561</c:v>
                </c:pt>
                <c:pt idx="20">
                  <c:v>17.200362516039561</c:v>
                </c:pt>
                <c:pt idx="21">
                  <c:v>17.200362516039561</c:v>
                </c:pt>
                <c:pt idx="22">
                  <c:v>17.200362516039561</c:v>
                </c:pt>
                <c:pt idx="23">
                  <c:v>17.200362516039561</c:v>
                </c:pt>
                <c:pt idx="24">
                  <c:v>17.200362516039561</c:v>
                </c:pt>
                <c:pt idx="25">
                  <c:v>17.200362516039561</c:v>
                </c:pt>
                <c:pt idx="26">
                  <c:v>17.200362516039561</c:v>
                </c:pt>
                <c:pt idx="27">
                  <c:v>17.200362516039561</c:v>
                </c:pt>
                <c:pt idx="28">
                  <c:v>17.200362516039561</c:v>
                </c:pt>
                <c:pt idx="29">
                  <c:v>17.200362516039561</c:v>
                </c:pt>
                <c:pt idx="30">
                  <c:v>17.200362516039561</c:v>
                </c:pt>
                <c:pt idx="31">
                  <c:v>17.200362516039561</c:v>
                </c:pt>
                <c:pt idx="32">
                  <c:v>17.200362516039561</c:v>
                </c:pt>
                <c:pt idx="33">
                  <c:v>17.200362516039561</c:v>
                </c:pt>
                <c:pt idx="34">
                  <c:v>17.200362516039561</c:v>
                </c:pt>
                <c:pt idx="35">
                  <c:v>17.200362516039561</c:v>
                </c:pt>
                <c:pt idx="36">
                  <c:v>17.200362516039561</c:v>
                </c:pt>
                <c:pt idx="37">
                  <c:v>17.200362516039561</c:v>
                </c:pt>
                <c:pt idx="38">
                  <c:v>17.200362516039561</c:v>
                </c:pt>
                <c:pt idx="39">
                  <c:v>17.200362516039561</c:v>
                </c:pt>
                <c:pt idx="40">
                  <c:v>17.200362516039561</c:v>
                </c:pt>
                <c:pt idx="41">
                  <c:v>17.200362516039561</c:v>
                </c:pt>
                <c:pt idx="42">
                  <c:v>17.200362516039561</c:v>
                </c:pt>
                <c:pt idx="43">
                  <c:v>17.200362516039561</c:v>
                </c:pt>
                <c:pt idx="44">
                  <c:v>17.200362516039561</c:v>
                </c:pt>
                <c:pt idx="45">
                  <c:v>17.200362516039561</c:v>
                </c:pt>
                <c:pt idx="46">
                  <c:v>17.200362516039561</c:v>
                </c:pt>
                <c:pt idx="47">
                  <c:v>17.200362516039561</c:v>
                </c:pt>
                <c:pt idx="48">
                  <c:v>17.200362516039561</c:v>
                </c:pt>
                <c:pt idx="49">
                  <c:v>17.200362516039561</c:v>
                </c:pt>
                <c:pt idx="50">
                  <c:v>17.200362516039561</c:v>
                </c:pt>
                <c:pt idx="51">
                  <c:v>17.200362516039561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E27-4A68-8250-BF9B9129D627}"/>
            </c:ext>
          </c:extLst>
        </c:ser>
        <c:ser>
          <c:idx val="3"/>
          <c:order val="3"/>
          <c:tx>
            <c:strRef>
              <c:f>'RESULT_GRAFICO DE CONTROL'!$H$1:$H$2</c:f>
              <c:strCache>
                <c:ptCount val="2"/>
                <c:pt idx="0">
                  <c:v>Límite inferior (LI)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'RESULT_GRAFICO DE CONTROL'!$H$3:$H$54</c:f>
              <c:numCache>
                <c:formatCode>0.0</c:formatCode>
                <c:ptCount val="52"/>
                <c:pt idx="0">
                  <c:v>40.030406714729672</c:v>
                </c:pt>
                <c:pt idx="1">
                  <c:v>40.030406714729672</c:v>
                </c:pt>
                <c:pt idx="2">
                  <c:v>40.030406714729672</c:v>
                </c:pt>
                <c:pt idx="3">
                  <c:v>40.030406714729672</c:v>
                </c:pt>
                <c:pt idx="4">
                  <c:v>40.030406714729672</c:v>
                </c:pt>
                <c:pt idx="5">
                  <c:v>40.030406714729672</c:v>
                </c:pt>
                <c:pt idx="6">
                  <c:v>40.030406714729672</c:v>
                </c:pt>
                <c:pt idx="7">
                  <c:v>40.030406714729672</c:v>
                </c:pt>
                <c:pt idx="8">
                  <c:v>40.030406714729672</c:v>
                </c:pt>
                <c:pt idx="9">
                  <c:v>40.030406714729672</c:v>
                </c:pt>
                <c:pt idx="10">
                  <c:v>40.030406714729672</c:v>
                </c:pt>
                <c:pt idx="11">
                  <c:v>40.030406714729672</c:v>
                </c:pt>
                <c:pt idx="12">
                  <c:v>40.030406714729672</c:v>
                </c:pt>
                <c:pt idx="13">
                  <c:v>40.030406714729672</c:v>
                </c:pt>
                <c:pt idx="14">
                  <c:v>40.030406714729672</c:v>
                </c:pt>
                <c:pt idx="15">
                  <c:v>40.030406714729672</c:v>
                </c:pt>
                <c:pt idx="16">
                  <c:v>40.030406714729672</c:v>
                </c:pt>
                <c:pt idx="17">
                  <c:v>40.030406714729672</c:v>
                </c:pt>
                <c:pt idx="18">
                  <c:v>40.030406714729672</c:v>
                </c:pt>
                <c:pt idx="19">
                  <c:v>40.030406714729672</c:v>
                </c:pt>
                <c:pt idx="20">
                  <c:v>40.030406714729672</c:v>
                </c:pt>
                <c:pt idx="21">
                  <c:v>40.030406714729672</c:v>
                </c:pt>
                <c:pt idx="22">
                  <c:v>40.030406714729672</c:v>
                </c:pt>
                <c:pt idx="23">
                  <c:v>40.030406714729672</c:v>
                </c:pt>
                <c:pt idx="24">
                  <c:v>40.030406714729672</c:v>
                </c:pt>
                <c:pt idx="25">
                  <c:v>40.030406714729672</c:v>
                </c:pt>
                <c:pt idx="26">
                  <c:v>40.030406714729672</c:v>
                </c:pt>
                <c:pt idx="27">
                  <c:v>40.030406714729672</c:v>
                </c:pt>
                <c:pt idx="28">
                  <c:v>40.030406714729672</c:v>
                </c:pt>
                <c:pt idx="29">
                  <c:v>40.030406714729672</c:v>
                </c:pt>
                <c:pt idx="30">
                  <c:v>40.030406714729672</c:v>
                </c:pt>
                <c:pt idx="31">
                  <c:v>40.030406714729672</c:v>
                </c:pt>
                <c:pt idx="32">
                  <c:v>40.030406714729672</c:v>
                </c:pt>
                <c:pt idx="33">
                  <c:v>40.030406714729672</c:v>
                </c:pt>
                <c:pt idx="34">
                  <c:v>40.030406714729672</c:v>
                </c:pt>
                <c:pt idx="35">
                  <c:v>40.030406714729672</c:v>
                </c:pt>
                <c:pt idx="36">
                  <c:v>40.030406714729672</c:v>
                </c:pt>
                <c:pt idx="37">
                  <c:v>40.030406714729672</c:v>
                </c:pt>
                <c:pt idx="38">
                  <c:v>40.030406714729672</c:v>
                </c:pt>
                <c:pt idx="39">
                  <c:v>40.030406714729672</c:v>
                </c:pt>
                <c:pt idx="40">
                  <c:v>40.030406714729672</c:v>
                </c:pt>
                <c:pt idx="41">
                  <c:v>40.030406714729672</c:v>
                </c:pt>
                <c:pt idx="42">
                  <c:v>40.030406714729672</c:v>
                </c:pt>
                <c:pt idx="43">
                  <c:v>40.030406714729672</c:v>
                </c:pt>
                <c:pt idx="44">
                  <c:v>40.030406714729672</c:v>
                </c:pt>
                <c:pt idx="45">
                  <c:v>40.030406714729672</c:v>
                </c:pt>
                <c:pt idx="46">
                  <c:v>40.030406714729672</c:v>
                </c:pt>
                <c:pt idx="47">
                  <c:v>40.030406714729672</c:v>
                </c:pt>
                <c:pt idx="48">
                  <c:v>40.030406714729672</c:v>
                </c:pt>
                <c:pt idx="49">
                  <c:v>40.030406714729672</c:v>
                </c:pt>
                <c:pt idx="50">
                  <c:v>40.030406714729672</c:v>
                </c:pt>
                <c:pt idx="51">
                  <c:v>40.030406714729672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E27-4A68-8250-BF9B9129D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0402528"/>
        <c:axId val="1480403072"/>
      </c:lineChart>
      <c:scatterChart>
        <c:scatterStyle val="lineMarker"/>
        <c:varyColors val="0"/>
        <c:ser>
          <c:idx val="0"/>
          <c:order val="0"/>
          <c:tx>
            <c:strRef>
              <c:f>'RESULT_GRAFICO DE CONTROL'!$E$2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95000"/>
                  <a:lumOff val="5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'RESULT_GRAFICO DE CONTROL'!$E$3:$E$54</c:f>
              <c:numCache>
                <c:formatCode>General</c:formatCode>
                <c:ptCount val="52"/>
                <c:pt idx="0">
                  <c:v>25</c:v>
                </c:pt>
                <c:pt idx="1">
                  <c:v>14</c:v>
                </c:pt>
                <c:pt idx="2">
                  <c:v>11</c:v>
                </c:pt>
                <c:pt idx="3">
                  <c:v>14</c:v>
                </c:pt>
                <c:pt idx="4">
                  <c:v>21</c:v>
                </c:pt>
                <c:pt idx="5">
                  <c:v>19</c:v>
                </c:pt>
                <c:pt idx="6">
                  <c:v>13</c:v>
                </c:pt>
                <c:pt idx="7">
                  <c:v>9</c:v>
                </c:pt>
                <c:pt idx="8">
                  <c:v>22</c:v>
                </c:pt>
                <c:pt idx="9">
                  <c:v>14</c:v>
                </c:pt>
                <c:pt idx="10">
                  <c:v>16</c:v>
                </c:pt>
                <c:pt idx="11">
                  <c:v>12</c:v>
                </c:pt>
                <c:pt idx="12">
                  <c:v>10</c:v>
                </c:pt>
                <c:pt idx="13">
                  <c:v>23</c:v>
                </c:pt>
                <c:pt idx="14">
                  <c:v>9</c:v>
                </c:pt>
                <c:pt idx="15">
                  <c:v>25</c:v>
                </c:pt>
                <c:pt idx="16">
                  <c:v>20</c:v>
                </c:pt>
                <c:pt idx="17">
                  <c:v>42</c:v>
                </c:pt>
                <c:pt idx="18">
                  <c:v>40</c:v>
                </c:pt>
                <c:pt idx="19">
                  <c:v>42</c:v>
                </c:pt>
                <c:pt idx="20">
                  <c:v>47</c:v>
                </c:pt>
                <c:pt idx="21">
                  <c:v>43</c:v>
                </c:pt>
                <c:pt idx="22">
                  <c:v>70</c:v>
                </c:pt>
                <c:pt idx="23">
                  <c:v>61</c:v>
                </c:pt>
                <c:pt idx="24">
                  <c:v>77</c:v>
                </c:pt>
                <c:pt idx="25">
                  <c:v>61</c:v>
                </c:pt>
                <c:pt idx="26">
                  <c:v>57</c:v>
                </c:pt>
                <c:pt idx="27">
                  <c:v>54</c:v>
                </c:pt>
                <c:pt idx="28">
                  <c:v>43</c:v>
                </c:pt>
                <c:pt idx="29">
                  <c:v>26</c:v>
                </c:pt>
                <c:pt idx="30">
                  <c:v>15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E27-4A68-8250-BF9B9129D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0402528"/>
        <c:axId val="1480403072"/>
      </c:scatterChart>
      <c:catAx>
        <c:axId val="14804025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semana</a:t>
                </a:r>
                <a:r>
                  <a:rPr lang="es-CO" baseline="0"/>
                  <a:t> epidemiologica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80403072"/>
        <c:crosses val="autoZero"/>
        <c:auto val="1"/>
        <c:lblAlgn val="ctr"/>
        <c:lblOffset val="100"/>
        <c:noMultiLvlLbl val="0"/>
      </c:catAx>
      <c:valAx>
        <c:axId val="1480403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100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Casos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80402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805823764415234E-2"/>
          <c:y val="2.8398996509159571E-2"/>
          <c:w val="0.92805011048745811"/>
          <c:h val="0.7776971276092137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'RESULT_CANALES MEDIAS-MEDIANAS'!$A$9</c:f>
              <c:strCache>
                <c:ptCount val="1"/>
                <c:pt idx="0">
                  <c:v>percentil 25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yVal>
            <c:numRef>
              <c:f>'RESULT_CANALES MEDIAS-MEDIANAS'!$B$9:$BA$9</c:f>
              <c:numCache>
                <c:formatCode>General</c:formatCode>
                <c:ptCount val="52"/>
                <c:pt idx="0">
                  <c:v>52102.25</c:v>
                </c:pt>
                <c:pt idx="1">
                  <c:v>58212</c:v>
                </c:pt>
                <c:pt idx="2">
                  <c:v>58072.5</c:v>
                </c:pt>
                <c:pt idx="3">
                  <c:v>58103</c:v>
                </c:pt>
                <c:pt idx="4">
                  <c:v>58420.5</c:v>
                </c:pt>
                <c:pt idx="5">
                  <c:v>59141.75</c:v>
                </c:pt>
                <c:pt idx="6">
                  <c:v>61547</c:v>
                </c:pt>
                <c:pt idx="7">
                  <c:v>63153.25</c:v>
                </c:pt>
                <c:pt idx="8">
                  <c:v>62616.5</c:v>
                </c:pt>
                <c:pt idx="9">
                  <c:v>64795.25</c:v>
                </c:pt>
                <c:pt idx="10">
                  <c:v>60220.25</c:v>
                </c:pt>
                <c:pt idx="11">
                  <c:v>52587.25</c:v>
                </c:pt>
                <c:pt idx="12">
                  <c:v>49779</c:v>
                </c:pt>
                <c:pt idx="13">
                  <c:v>58240</c:v>
                </c:pt>
                <c:pt idx="14">
                  <c:v>51150</c:v>
                </c:pt>
                <c:pt idx="15">
                  <c:v>55327</c:v>
                </c:pt>
                <c:pt idx="16">
                  <c:v>51460.75</c:v>
                </c:pt>
                <c:pt idx="17">
                  <c:v>57963.25</c:v>
                </c:pt>
                <c:pt idx="18">
                  <c:v>58864.5</c:v>
                </c:pt>
                <c:pt idx="19">
                  <c:v>62218.75</c:v>
                </c:pt>
                <c:pt idx="20">
                  <c:v>58443.75</c:v>
                </c:pt>
                <c:pt idx="21">
                  <c:v>58703</c:v>
                </c:pt>
                <c:pt idx="22">
                  <c:v>57960.25</c:v>
                </c:pt>
                <c:pt idx="23">
                  <c:v>58300.5</c:v>
                </c:pt>
                <c:pt idx="24">
                  <c:v>53670.25</c:v>
                </c:pt>
                <c:pt idx="25">
                  <c:v>51442.5</c:v>
                </c:pt>
                <c:pt idx="26">
                  <c:v>59780.75</c:v>
                </c:pt>
                <c:pt idx="27">
                  <c:v>58144.25</c:v>
                </c:pt>
                <c:pt idx="28">
                  <c:v>56855</c:v>
                </c:pt>
                <c:pt idx="29">
                  <c:v>61865.25</c:v>
                </c:pt>
                <c:pt idx="30">
                  <c:v>57318.5</c:v>
                </c:pt>
                <c:pt idx="31">
                  <c:v>55502.5</c:v>
                </c:pt>
                <c:pt idx="32">
                  <c:v>54442.75</c:v>
                </c:pt>
                <c:pt idx="33">
                  <c:v>59987.75</c:v>
                </c:pt>
                <c:pt idx="34">
                  <c:v>60432.25</c:v>
                </c:pt>
                <c:pt idx="35">
                  <c:v>60020.25</c:v>
                </c:pt>
                <c:pt idx="36">
                  <c:v>63068.75</c:v>
                </c:pt>
                <c:pt idx="37">
                  <c:v>64821</c:v>
                </c:pt>
                <c:pt idx="38">
                  <c:v>62937.75</c:v>
                </c:pt>
                <c:pt idx="39">
                  <c:v>60270.25</c:v>
                </c:pt>
                <c:pt idx="40">
                  <c:v>54921.25</c:v>
                </c:pt>
                <c:pt idx="41">
                  <c:v>60765</c:v>
                </c:pt>
                <c:pt idx="42">
                  <c:v>60387</c:v>
                </c:pt>
                <c:pt idx="43">
                  <c:v>54457.5</c:v>
                </c:pt>
                <c:pt idx="44">
                  <c:v>55503.25</c:v>
                </c:pt>
                <c:pt idx="45">
                  <c:v>57633</c:v>
                </c:pt>
                <c:pt idx="46">
                  <c:v>55614.5</c:v>
                </c:pt>
                <c:pt idx="47">
                  <c:v>56778</c:v>
                </c:pt>
                <c:pt idx="48">
                  <c:v>51735.75</c:v>
                </c:pt>
                <c:pt idx="49">
                  <c:v>56750</c:v>
                </c:pt>
                <c:pt idx="50">
                  <c:v>50723</c:v>
                </c:pt>
                <c:pt idx="51">
                  <c:v>44876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49E-408F-97AB-3522881BE536}"/>
            </c:ext>
          </c:extLst>
        </c:ser>
        <c:ser>
          <c:idx val="1"/>
          <c:order val="1"/>
          <c:tx>
            <c:strRef>
              <c:f>'RESULT_CANALES MEDIAS-MEDIANAS'!$A$10</c:f>
              <c:strCache>
                <c:ptCount val="1"/>
                <c:pt idx="0">
                  <c:v>percentil 50</c:v>
                </c:pt>
              </c:strCache>
            </c:strRef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yVal>
            <c:numRef>
              <c:f>'RESULT_CANALES MEDIAS-MEDIANAS'!$B$10:$BA$10</c:f>
              <c:numCache>
                <c:formatCode>General</c:formatCode>
                <c:ptCount val="52"/>
                <c:pt idx="0">
                  <c:v>52808.5</c:v>
                </c:pt>
                <c:pt idx="1">
                  <c:v>62540</c:v>
                </c:pt>
                <c:pt idx="2">
                  <c:v>63887.5</c:v>
                </c:pt>
                <c:pt idx="3">
                  <c:v>63541.5</c:v>
                </c:pt>
                <c:pt idx="4">
                  <c:v>64984.5</c:v>
                </c:pt>
                <c:pt idx="5">
                  <c:v>66432.5</c:v>
                </c:pt>
                <c:pt idx="6">
                  <c:v>68116</c:v>
                </c:pt>
                <c:pt idx="7">
                  <c:v>68875</c:v>
                </c:pt>
                <c:pt idx="8">
                  <c:v>65827</c:v>
                </c:pt>
                <c:pt idx="9">
                  <c:v>68265.5</c:v>
                </c:pt>
                <c:pt idx="10">
                  <c:v>62655</c:v>
                </c:pt>
                <c:pt idx="11">
                  <c:v>57895</c:v>
                </c:pt>
                <c:pt idx="12">
                  <c:v>54604.5</c:v>
                </c:pt>
                <c:pt idx="13">
                  <c:v>62564.5</c:v>
                </c:pt>
                <c:pt idx="14">
                  <c:v>60563.5</c:v>
                </c:pt>
                <c:pt idx="15">
                  <c:v>60058.5</c:v>
                </c:pt>
                <c:pt idx="16">
                  <c:v>58377.5</c:v>
                </c:pt>
                <c:pt idx="17">
                  <c:v>60241.5</c:v>
                </c:pt>
                <c:pt idx="18">
                  <c:v>59568.5</c:v>
                </c:pt>
                <c:pt idx="19">
                  <c:v>64260</c:v>
                </c:pt>
                <c:pt idx="20">
                  <c:v>63896.5</c:v>
                </c:pt>
                <c:pt idx="21">
                  <c:v>59424.5</c:v>
                </c:pt>
                <c:pt idx="22">
                  <c:v>60869.5</c:v>
                </c:pt>
                <c:pt idx="23">
                  <c:v>63423.5</c:v>
                </c:pt>
                <c:pt idx="24">
                  <c:v>57612</c:v>
                </c:pt>
                <c:pt idx="25">
                  <c:v>55767.5</c:v>
                </c:pt>
                <c:pt idx="26">
                  <c:v>60739</c:v>
                </c:pt>
                <c:pt idx="27">
                  <c:v>61493</c:v>
                </c:pt>
                <c:pt idx="28">
                  <c:v>58373.5</c:v>
                </c:pt>
                <c:pt idx="29">
                  <c:v>62586.5</c:v>
                </c:pt>
                <c:pt idx="30">
                  <c:v>58958</c:v>
                </c:pt>
                <c:pt idx="31">
                  <c:v>56289.5</c:v>
                </c:pt>
                <c:pt idx="32">
                  <c:v>55992.5</c:v>
                </c:pt>
                <c:pt idx="33">
                  <c:v>61601</c:v>
                </c:pt>
                <c:pt idx="34">
                  <c:v>63291.5</c:v>
                </c:pt>
                <c:pt idx="35">
                  <c:v>65503</c:v>
                </c:pt>
                <c:pt idx="36">
                  <c:v>64338</c:v>
                </c:pt>
                <c:pt idx="37">
                  <c:v>65333</c:v>
                </c:pt>
                <c:pt idx="38">
                  <c:v>64012.5</c:v>
                </c:pt>
                <c:pt idx="39">
                  <c:v>63090</c:v>
                </c:pt>
                <c:pt idx="40">
                  <c:v>55234</c:v>
                </c:pt>
                <c:pt idx="41">
                  <c:v>62838</c:v>
                </c:pt>
                <c:pt idx="42">
                  <c:v>62381.5</c:v>
                </c:pt>
                <c:pt idx="43">
                  <c:v>56441.5</c:v>
                </c:pt>
                <c:pt idx="44">
                  <c:v>57527</c:v>
                </c:pt>
                <c:pt idx="45">
                  <c:v>60126</c:v>
                </c:pt>
                <c:pt idx="46">
                  <c:v>61599.5</c:v>
                </c:pt>
                <c:pt idx="47">
                  <c:v>59110.5</c:v>
                </c:pt>
                <c:pt idx="48">
                  <c:v>55904.5</c:v>
                </c:pt>
                <c:pt idx="49">
                  <c:v>59023</c:v>
                </c:pt>
                <c:pt idx="50">
                  <c:v>52118</c:v>
                </c:pt>
                <c:pt idx="51">
                  <c:v>48729.5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C49E-408F-97AB-3522881BE536}"/>
            </c:ext>
          </c:extLst>
        </c:ser>
        <c:ser>
          <c:idx val="2"/>
          <c:order val="2"/>
          <c:tx>
            <c:strRef>
              <c:f>'RESULT_CANALES MEDIAS-MEDIANAS'!$A$11</c:f>
              <c:strCache>
                <c:ptCount val="1"/>
                <c:pt idx="0">
                  <c:v>percentil 75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yVal>
            <c:numRef>
              <c:f>'RESULT_CANALES MEDIAS-MEDIANAS'!$B$11:$BA$11</c:f>
              <c:numCache>
                <c:formatCode>General</c:formatCode>
                <c:ptCount val="52"/>
                <c:pt idx="0">
                  <c:v>59737.5</c:v>
                </c:pt>
                <c:pt idx="1">
                  <c:v>67767.25</c:v>
                </c:pt>
                <c:pt idx="2">
                  <c:v>73115.75</c:v>
                </c:pt>
                <c:pt idx="3">
                  <c:v>71936.5</c:v>
                </c:pt>
                <c:pt idx="4">
                  <c:v>72700.5</c:v>
                </c:pt>
                <c:pt idx="5">
                  <c:v>76715.75</c:v>
                </c:pt>
                <c:pt idx="6">
                  <c:v>77378.25</c:v>
                </c:pt>
                <c:pt idx="7">
                  <c:v>77331.25</c:v>
                </c:pt>
                <c:pt idx="8">
                  <c:v>75879.75</c:v>
                </c:pt>
                <c:pt idx="9">
                  <c:v>74588</c:v>
                </c:pt>
                <c:pt idx="10">
                  <c:v>65110</c:v>
                </c:pt>
                <c:pt idx="11">
                  <c:v>63348.25</c:v>
                </c:pt>
                <c:pt idx="12">
                  <c:v>65567.25</c:v>
                </c:pt>
                <c:pt idx="13">
                  <c:v>66936.25</c:v>
                </c:pt>
                <c:pt idx="14">
                  <c:v>67616</c:v>
                </c:pt>
                <c:pt idx="15">
                  <c:v>64361</c:v>
                </c:pt>
                <c:pt idx="16">
                  <c:v>64290</c:v>
                </c:pt>
                <c:pt idx="17">
                  <c:v>61163.75</c:v>
                </c:pt>
                <c:pt idx="18">
                  <c:v>62008.75</c:v>
                </c:pt>
                <c:pt idx="19">
                  <c:v>65945.75</c:v>
                </c:pt>
                <c:pt idx="20">
                  <c:v>65184.5</c:v>
                </c:pt>
                <c:pt idx="21">
                  <c:v>60825.5</c:v>
                </c:pt>
                <c:pt idx="22">
                  <c:v>63478.75</c:v>
                </c:pt>
                <c:pt idx="23">
                  <c:v>65267.5</c:v>
                </c:pt>
                <c:pt idx="24">
                  <c:v>63252.5</c:v>
                </c:pt>
                <c:pt idx="25">
                  <c:v>57685.75</c:v>
                </c:pt>
                <c:pt idx="26">
                  <c:v>61457.25</c:v>
                </c:pt>
                <c:pt idx="27">
                  <c:v>64115.75</c:v>
                </c:pt>
                <c:pt idx="28">
                  <c:v>59739.75</c:v>
                </c:pt>
                <c:pt idx="29">
                  <c:v>62914.75</c:v>
                </c:pt>
                <c:pt idx="30">
                  <c:v>61598</c:v>
                </c:pt>
                <c:pt idx="31">
                  <c:v>57972</c:v>
                </c:pt>
                <c:pt idx="32">
                  <c:v>57877.5</c:v>
                </c:pt>
                <c:pt idx="33">
                  <c:v>63278</c:v>
                </c:pt>
                <c:pt idx="34">
                  <c:v>64009.5</c:v>
                </c:pt>
                <c:pt idx="35">
                  <c:v>66695.75</c:v>
                </c:pt>
                <c:pt idx="36">
                  <c:v>66312.25</c:v>
                </c:pt>
                <c:pt idx="37">
                  <c:v>65459.5</c:v>
                </c:pt>
                <c:pt idx="38">
                  <c:v>64425.75</c:v>
                </c:pt>
                <c:pt idx="39">
                  <c:v>64713.5</c:v>
                </c:pt>
                <c:pt idx="40">
                  <c:v>59114.5</c:v>
                </c:pt>
                <c:pt idx="41">
                  <c:v>65356.5</c:v>
                </c:pt>
                <c:pt idx="42">
                  <c:v>63667.25</c:v>
                </c:pt>
                <c:pt idx="43">
                  <c:v>58860.5</c:v>
                </c:pt>
                <c:pt idx="44">
                  <c:v>57972.75</c:v>
                </c:pt>
                <c:pt idx="45">
                  <c:v>60657.75</c:v>
                </c:pt>
                <c:pt idx="46">
                  <c:v>63360.5</c:v>
                </c:pt>
                <c:pt idx="47">
                  <c:v>59475</c:v>
                </c:pt>
                <c:pt idx="48">
                  <c:v>59678</c:v>
                </c:pt>
                <c:pt idx="49">
                  <c:v>60149.25</c:v>
                </c:pt>
                <c:pt idx="50">
                  <c:v>54894.5</c:v>
                </c:pt>
                <c:pt idx="51">
                  <c:v>51093.5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C49E-408F-97AB-3522881BE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0391104"/>
        <c:axId val="1480397088"/>
      </c:scatterChart>
      <c:scatterChart>
        <c:scatterStyle val="lineMarker"/>
        <c:varyColors val="0"/>
        <c:ser>
          <c:idx val="3"/>
          <c:order val="3"/>
          <c:tx>
            <c:strRef>
              <c:f>'RESULT_CANALES MEDIAS-MEDIANAS'!$A$12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yVal>
            <c:numRef>
              <c:f>'RESULT_CANALES MEDIAS-MEDIANAS'!$B$12:$BA$12</c:f>
              <c:numCache>
                <c:formatCode>General</c:formatCode>
                <c:ptCount val="52"/>
                <c:pt idx="0">
                  <c:v>75000</c:v>
                </c:pt>
                <c:pt idx="1">
                  <c:v>74516</c:v>
                </c:pt>
                <c:pt idx="2">
                  <c:v>74032</c:v>
                </c:pt>
                <c:pt idx="3">
                  <c:v>73548</c:v>
                </c:pt>
                <c:pt idx="4">
                  <c:v>73064</c:v>
                </c:pt>
                <c:pt idx="5">
                  <c:v>72580</c:v>
                </c:pt>
                <c:pt idx="6">
                  <c:v>72096</c:v>
                </c:pt>
                <c:pt idx="7">
                  <c:v>71612</c:v>
                </c:pt>
                <c:pt idx="8">
                  <c:v>71128</c:v>
                </c:pt>
                <c:pt idx="9">
                  <c:v>70644</c:v>
                </c:pt>
                <c:pt idx="10">
                  <c:v>65213</c:v>
                </c:pt>
                <c:pt idx="11">
                  <c:v>62512</c:v>
                </c:pt>
                <c:pt idx="12">
                  <c:v>59811</c:v>
                </c:pt>
                <c:pt idx="13">
                  <c:v>57110</c:v>
                </c:pt>
                <c:pt idx="14">
                  <c:v>54409</c:v>
                </c:pt>
                <c:pt idx="15">
                  <c:v>51708</c:v>
                </c:pt>
                <c:pt idx="16">
                  <c:v>49007</c:v>
                </c:pt>
                <c:pt idx="17">
                  <c:v>46306</c:v>
                </c:pt>
                <c:pt idx="18">
                  <c:v>51456</c:v>
                </c:pt>
                <c:pt idx="19">
                  <c:v>52632</c:v>
                </c:pt>
                <c:pt idx="20">
                  <c:v>53624</c:v>
                </c:pt>
                <c:pt idx="21">
                  <c:v>54616</c:v>
                </c:pt>
                <c:pt idx="22">
                  <c:v>65000</c:v>
                </c:pt>
                <c:pt idx="23">
                  <c:v>52666</c:v>
                </c:pt>
                <c:pt idx="24">
                  <c:v>59200</c:v>
                </c:pt>
                <c:pt idx="25">
                  <c:v>32000</c:v>
                </c:pt>
                <c:pt idx="26">
                  <c:v>56200</c:v>
                </c:pt>
                <c:pt idx="27">
                  <c:v>65200</c:v>
                </c:pt>
                <c:pt idx="28">
                  <c:v>67500</c:v>
                </c:pt>
                <c:pt idx="29">
                  <c:v>63200</c:v>
                </c:pt>
                <c:pt idx="30">
                  <c:v>56000</c:v>
                </c:pt>
                <c:pt idx="31">
                  <c:v>49200</c:v>
                </c:pt>
                <c:pt idx="32">
                  <c:v>51000</c:v>
                </c:pt>
                <c:pt idx="33">
                  <c:v>57000</c:v>
                </c:pt>
                <c:pt idx="34">
                  <c:v>58000</c:v>
                </c:pt>
                <c:pt idx="35">
                  <c:v>59000</c:v>
                </c:pt>
                <c:pt idx="36">
                  <c:v>60000</c:v>
                </c:pt>
                <c:pt idx="37">
                  <c:v>62000</c:v>
                </c:pt>
                <c:pt idx="38">
                  <c:v>63000</c:v>
                </c:pt>
                <c:pt idx="39">
                  <c:v>64000</c:v>
                </c:pt>
                <c:pt idx="40">
                  <c:v>65000</c:v>
                </c:pt>
                <c:pt idx="41">
                  <c:v>66000</c:v>
                </c:pt>
                <c:pt idx="42">
                  <c:v>67000</c:v>
                </c:pt>
                <c:pt idx="43">
                  <c:v>68000</c:v>
                </c:pt>
                <c:pt idx="44">
                  <c:v>67500</c:v>
                </c:pt>
                <c:pt idx="45">
                  <c:v>66500</c:v>
                </c:pt>
                <c:pt idx="46">
                  <c:v>65500</c:v>
                </c:pt>
                <c:pt idx="47">
                  <c:v>64500</c:v>
                </c:pt>
                <c:pt idx="48">
                  <c:v>63500</c:v>
                </c:pt>
                <c:pt idx="49">
                  <c:v>62100</c:v>
                </c:pt>
                <c:pt idx="50">
                  <c:v>61200</c:v>
                </c:pt>
                <c:pt idx="51">
                  <c:v>61100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49E-408F-97AB-3522881BE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0391104"/>
        <c:axId val="1480397088"/>
      </c:scatterChart>
      <c:valAx>
        <c:axId val="1480391104"/>
        <c:scaling>
          <c:orientation val="minMax"/>
          <c:max val="52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80397088"/>
        <c:crosses val="autoZero"/>
        <c:crossBetween val="midCat"/>
        <c:majorUnit val="1"/>
      </c:valAx>
      <c:valAx>
        <c:axId val="14803970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Casos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803911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827143869789995E-2"/>
          <c:y val="5.1923960892905227E-2"/>
          <c:w val="0.91136630228446847"/>
          <c:h val="0.55979373595708393"/>
        </c:manualLayout>
      </c:layout>
      <c:lineChart>
        <c:grouping val="stacked"/>
        <c:varyColors val="0"/>
        <c:ser>
          <c:idx val="2"/>
          <c:order val="2"/>
          <c:tx>
            <c:strRef>
              <c:f>'RESULT_CANAL BORTMAN MEDIAN'!$A$9</c:f>
              <c:strCache>
                <c:ptCount val="1"/>
                <c:pt idx="0">
                  <c:v>Media geometrica</c:v>
                </c:pt>
              </c:strCache>
            </c:strRef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val>
            <c:numRef>
              <c:f>'RESULT_CANAL BORTMAN MEDIAN'!$B$9:$BA$9</c:f>
              <c:numCache>
                <c:formatCode>General</c:formatCode>
                <c:ptCount val="52"/>
                <c:pt idx="0">
                  <c:v>3194.6143931727365</c:v>
                </c:pt>
                <c:pt idx="1">
                  <c:v>3194.6143931727365</c:v>
                </c:pt>
                <c:pt idx="2">
                  <c:v>3557.3974425612846</c:v>
                </c:pt>
                <c:pt idx="3">
                  <c:v>3045.8616656749336</c:v>
                </c:pt>
                <c:pt idx="4">
                  <c:v>2912.3923778940903</c:v>
                </c:pt>
                <c:pt idx="5">
                  <c:v>3002.3504173004994</c:v>
                </c:pt>
                <c:pt idx="6">
                  <c:v>3289.9843073932602</c:v>
                </c:pt>
                <c:pt idx="7">
                  <c:v>3615.3460735384247</c:v>
                </c:pt>
                <c:pt idx="8">
                  <c:v>3566.7226139289914</c:v>
                </c:pt>
                <c:pt idx="9">
                  <c:v>3515.1061394655744</c:v>
                </c:pt>
                <c:pt idx="10">
                  <c:v>3772.1060407729901</c:v>
                </c:pt>
                <c:pt idx="11">
                  <c:v>3477.5216320418713</c:v>
                </c:pt>
                <c:pt idx="12">
                  <c:v>3033.4277259674463</c:v>
                </c:pt>
                <c:pt idx="13">
                  <c:v>3018.3405875282592</c:v>
                </c:pt>
                <c:pt idx="14">
                  <c:v>2727.6931450956199</c:v>
                </c:pt>
                <c:pt idx="15">
                  <c:v>2873.4224692018302</c:v>
                </c:pt>
                <c:pt idx="16">
                  <c:v>2734.0027497007322</c:v>
                </c:pt>
                <c:pt idx="17">
                  <c:v>2757.0914914868667</c:v>
                </c:pt>
                <c:pt idx="18">
                  <c:v>2944.2954130026446</c:v>
                </c:pt>
                <c:pt idx="19">
                  <c:v>2903.1738952342571</c:v>
                </c:pt>
                <c:pt idx="20">
                  <c:v>2826.5263399187561</c:v>
                </c:pt>
                <c:pt idx="21">
                  <c:v>2804.1317217013511</c:v>
                </c:pt>
                <c:pt idx="22">
                  <c:v>2750.6958512615338</c:v>
                </c:pt>
                <c:pt idx="23">
                  <c:v>2598.3452943899038</c:v>
                </c:pt>
                <c:pt idx="24">
                  <c:v>2529.9263382594468</c:v>
                </c:pt>
                <c:pt idx="25">
                  <c:v>2381.8037346081874</c:v>
                </c:pt>
                <c:pt idx="26">
                  <c:v>2503.2261642847666</c:v>
                </c:pt>
                <c:pt idx="27">
                  <c:v>2604.5564309871024</c:v>
                </c:pt>
                <c:pt idx="28">
                  <c:v>2663.4433732405228</c:v>
                </c:pt>
                <c:pt idx="29">
                  <c:v>2850.5148289857179</c:v>
                </c:pt>
                <c:pt idx="30">
                  <c:v>2756.3548922617861</c:v>
                </c:pt>
                <c:pt idx="31">
                  <c:v>2656.3968723580797</c:v>
                </c:pt>
                <c:pt idx="32">
                  <c:v>2738.9223234297147</c:v>
                </c:pt>
                <c:pt idx="33">
                  <c:v>2763.5260644700788</c:v>
                </c:pt>
                <c:pt idx="34">
                  <c:v>2777.7035269781413</c:v>
                </c:pt>
                <c:pt idx="35">
                  <c:v>2733.0638690686233</c:v>
                </c:pt>
                <c:pt idx="36">
                  <c:v>2867.2705873375153</c:v>
                </c:pt>
                <c:pt idx="37">
                  <c:v>2828.156702535226</c:v>
                </c:pt>
                <c:pt idx="38">
                  <c:v>3072.7940146352539</c:v>
                </c:pt>
                <c:pt idx="39">
                  <c:v>3264.3735673005053</c:v>
                </c:pt>
                <c:pt idx="40">
                  <c:v>2896.9395155139568</c:v>
                </c:pt>
                <c:pt idx="41">
                  <c:v>2963.2898674545349</c:v>
                </c:pt>
                <c:pt idx="42">
                  <c:v>3079.4124043002039</c:v>
                </c:pt>
                <c:pt idx="43">
                  <c:v>3028.9731743844236</c:v>
                </c:pt>
                <c:pt idx="44">
                  <c:v>3236.3404738120876</c:v>
                </c:pt>
                <c:pt idx="45">
                  <c:v>3858.7539586884054</c:v>
                </c:pt>
                <c:pt idx="46">
                  <c:v>3850.8758879414977</c:v>
                </c:pt>
                <c:pt idx="47">
                  <c:v>4344.943555411588</c:v>
                </c:pt>
                <c:pt idx="48">
                  <c:v>3544.3709504496155</c:v>
                </c:pt>
                <c:pt idx="49">
                  <c:v>3898.3331683331849</c:v>
                </c:pt>
                <c:pt idx="50">
                  <c:v>3278.9562403679224</c:v>
                </c:pt>
                <c:pt idx="51">
                  <c:v>3042.0434318886387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FA0-4B66-A7DC-4BF8F19AD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0394912"/>
        <c:axId val="1480395456"/>
      </c:lineChart>
      <c:scatterChart>
        <c:scatterStyle val="smoothMarker"/>
        <c:varyColors val="0"/>
        <c:ser>
          <c:idx val="0"/>
          <c:order val="0"/>
          <c:tx>
            <c:strRef>
              <c:f>'RESULT_CANAL BORTMAN MEDIAN'!$A$12</c:f>
              <c:strCache>
                <c:ptCount val="1"/>
                <c:pt idx="0">
                  <c:v>Li IC 95%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yVal>
            <c:numRef>
              <c:f>'RESULT_CANAL BORTMAN MEDIAN'!$B$12:$BA$12</c:f>
              <c:numCache>
                <c:formatCode>0</c:formatCode>
                <c:ptCount val="52"/>
                <c:pt idx="0">
                  <c:v>2609.7790841644473</c:v>
                </c:pt>
                <c:pt idx="1">
                  <c:v>2609.7790841644473</c:v>
                </c:pt>
                <c:pt idx="2">
                  <c:v>2990.4455251253248</c:v>
                </c:pt>
                <c:pt idx="3">
                  <c:v>2639.9267892247249</c:v>
                </c:pt>
                <c:pt idx="4">
                  <c:v>2482.476793074954</c:v>
                </c:pt>
                <c:pt idx="5">
                  <c:v>2452.4687058597019</c:v>
                </c:pt>
                <c:pt idx="6">
                  <c:v>2686.1546737911535</c:v>
                </c:pt>
                <c:pt idx="7">
                  <c:v>2988.8657988166374</c:v>
                </c:pt>
                <c:pt idx="8">
                  <c:v>2810.5920288236662</c:v>
                </c:pt>
                <c:pt idx="9">
                  <c:v>2663.2494684930534</c:v>
                </c:pt>
                <c:pt idx="10">
                  <c:v>2842.6160946216633</c:v>
                </c:pt>
                <c:pt idx="11">
                  <c:v>2385.4395210820385</c:v>
                </c:pt>
                <c:pt idx="12">
                  <c:v>1797.4504977242455</c:v>
                </c:pt>
                <c:pt idx="13">
                  <c:v>1791.6563409344469</c:v>
                </c:pt>
                <c:pt idx="14">
                  <c:v>1717.8724710547008</c:v>
                </c:pt>
                <c:pt idx="15">
                  <c:v>1727.5010414514115</c:v>
                </c:pt>
                <c:pt idx="16">
                  <c:v>1688.9962288507486</c:v>
                </c:pt>
                <c:pt idx="17">
                  <c:v>1661.1177235628418</c:v>
                </c:pt>
                <c:pt idx="18">
                  <c:v>1922.60003212635</c:v>
                </c:pt>
                <c:pt idx="19">
                  <c:v>1699.4272102690834</c:v>
                </c:pt>
                <c:pt idx="20">
                  <c:v>1942.5725816402824</c:v>
                </c:pt>
                <c:pt idx="21">
                  <c:v>1942.3682647182641</c:v>
                </c:pt>
                <c:pt idx="22">
                  <c:v>1896.4011271141483</c:v>
                </c:pt>
                <c:pt idx="23">
                  <c:v>1676.1150087277238</c:v>
                </c:pt>
                <c:pt idx="24">
                  <c:v>1707.1298624815036</c:v>
                </c:pt>
                <c:pt idx="25">
                  <c:v>1805.663085385459</c:v>
                </c:pt>
                <c:pt idx="26">
                  <c:v>1687.8069878372444</c:v>
                </c:pt>
                <c:pt idx="27">
                  <c:v>2199.2791819663385</c:v>
                </c:pt>
                <c:pt idx="28">
                  <c:v>2321.2457388470489</c:v>
                </c:pt>
                <c:pt idx="29">
                  <c:v>2301.316535287925</c:v>
                </c:pt>
                <c:pt idx="30">
                  <c:v>2247.4216241021181</c:v>
                </c:pt>
                <c:pt idx="31">
                  <c:v>2118.7628975964826</c:v>
                </c:pt>
                <c:pt idx="32">
                  <c:v>2188.6332225400565</c:v>
                </c:pt>
                <c:pt idx="33">
                  <c:v>2171.427301304207</c:v>
                </c:pt>
                <c:pt idx="34">
                  <c:v>2226.1716273313004</c:v>
                </c:pt>
                <c:pt idx="35">
                  <c:v>2129.9216412751957</c:v>
                </c:pt>
                <c:pt idx="36">
                  <c:v>2231.4399985588125</c:v>
                </c:pt>
                <c:pt idx="37">
                  <c:v>2163.0118025066968</c:v>
                </c:pt>
                <c:pt idx="38">
                  <c:v>2543.2677952922941</c:v>
                </c:pt>
                <c:pt idx="39">
                  <c:v>2954.1197741964293</c:v>
                </c:pt>
                <c:pt idx="40">
                  <c:v>2405.0487021743065</c:v>
                </c:pt>
                <c:pt idx="41">
                  <c:v>2485.9720876281199</c:v>
                </c:pt>
                <c:pt idx="42">
                  <c:v>2586.4822873523299</c:v>
                </c:pt>
                <c:pt idx="43">
                  <c:v>2441.7566670947331</c:v>
                </c:pt>
                <c:pt idx="44">
                  <c:v>2521.8907182078528</c:v>
                </c:pt>
                <c:pt idx="45">
                  <c:v>3194.047882067689</c:v>
                </c:pt>
                <c:pt idx="46">
                  <c:v>3055.2856626984176</c:v>
                </c:pt>
                <c:pt idx="47">
                  <c:v>3784.437383445093</c:v>
                </c:pt>
                <c:pt idx="48">
                  <c:v>2720.9534727919809</c:v>
                </c:pt>
                <c:pt idx="49">
                  <c:v>3298.4796133683203</c:v>
                </c:pt>
                <c:pt idx="50">
                  <c:v>2723.376938001451</c:v>
                </c:pt>
                <c:pt idx="51">
                  <c:v>2616.1101429269238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FFA0-4B66-A7DC-4BF8F19ADCAA}"/>
            </c:ext>
          </c:extLst>
        </c:ser>
        <c:ser>
          <c:idx val="1"/>
          <c:order val="1"/>
          <c:tx>
            <c:strRef>
              <c:f>'RESULT_CANAL BORTMAN MEDIAN'!$A$13</c:f>
              <c:strCache>
                <c:ptCount val="1"/>
                <c:pt idx="0">
                  <c:v>LS IC 95%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yVal>
            <c:numRef>
              <c:f>'RESULT_CANAL BORTMAN MEDIAN'!$B$13:$BA$13</c:f>
              <c:numCache>
                <c:formatCode>0</c:formatCode>
                <c:ptCount val="52"/>
                <c:pt idx="0">
                  <c:v>3779.4497021810257</c:v>
                </c:pt>
                <c:pt idx="1">
                  <c:v>3779.4497021810257</c:v>
                </c:pt>
                <c:pt idx="2">
                  <c:v>4124.3493599972444</c:v>
                </c:pt>
                <c:pt idx="3">
                  <c:v>3451.7965421251424</c:v>
                </c:pt>
                <c:pt idx="4">
                  <c:v>3342.3079627132265</c:v>
                </c:pt>
                <c:pt idx="5">
                  <c:v>3552.2321287412969</c:v>
                </c:pt>
                <c:pt idx="6">
                  <c:v>3893.8139409953669</c:v>
                </c:pt>
                <c:pt idx="7">
                  <c:v>4241.8263482602115</c:v>
                </c:pt>
                <c:pt idx="8">
                  <c:v>4322.8531990343163</c:v>
                </c:pt>
                <c:pt idx="9">
                  <c:v>4366.9628104380954</c:v>
                </c:pt>
                <c:pt idx="10">
                  <c:v>4701.595986924317</c:v>
                </c:pt>
                <c:pt idx="11">
                  <c:v>4569.6037430017041</c:v>
                </c:pt>
                <c:pt idx="12">
                  <c:v>4269.4049542106477</c:v>
                </c:pt>
                <c:pt idx="13">
                  <c:v>4245.0248341220713</c:v>
                </c:pt>
                <c:pt idx="14">
                  <c:v>3737.513819136539</c:v>
                </c:pt>
                <c:pt idx="15">
                  <c:v>4019.3438969522485</c:v>
                </c:pt>
                <c:pt idx="16">
                  <c:v>3779.0092705507159</c:v>
                </c:pt>
                <c:pt idx="17">
                  <c:v>3853.0652594108915</c:v>
                </c:pt>
                <c:pt idx="18">
                  <c:v>3965.9907938789393</c:v>
                </c:pt>
                <c:pt idx="19">
                  <c:v>4106.9205801994303</c:v>
                </c:pt>
                <c:pt idx="20">
                  <c:v>3710.4800981972298</c:v>
                </c:pt>
                <c:pt idx="21">
                  <c:v>3665.8951786844382</c:v>
                </c:pt>
                <c:pt idx="22">
                  <c:v>3604.9905754089195</c:v>
                </c:pt>
                <c:pt idx="23">
                  <c:v>3520.5755800520838</c:v>
                </c:pt>
                <c:pt idx="24">
                  <c:v>3352.72281403739</c:v>
                </c:pt>
                <c:pt idx="25">
                  <c:v>2957.9443838309157</c:v>
                </c:pt>
                <c:pt idx="26">
                  <c:v>3318.6453407322888</c:v>
                </c:pt>
                <c:pt idx="27">
                  <c:v>3009.8336800078664</c:v>
                </c:pt>
                <c:pt idx="28">
                  <c:v>3005.6410076339967</c:v>
                </c:pt>
                <c:pt idx="29">
                  <c:v>3399.7131226835108</c:v>
                </c:pt>
                <c:pt idx="30">
                  <c:v>3265.288160421454</c:v>
                </c:pt>
                <c:pt idx="31">
                  <c:v>3194.0308471196768</c:v>
                </c:pt>
                <c:pt idx="32">
                  <c:v>3289.2114243193728</c:v>
                </c:pt>
                <c:pt idx="33">
                  <c:v>3355.6248276359506</c:v>
                </c:pt>
                <c:pt idx="34">
                  <c:v>3329.2354266249822</c:v>
                </c:pt>
                <c:pt idx="35">
                  <c:v>3336.2060968620508</c:v>
                </c:pt>
                <c:pt idx="36">
                  <c:v>3503.1011761162181</c:v>
                </c:pt>
                <c:pt idx="37">
                  <c:v>3493.3016025637553</c:v>
                </c:pt>
                <c:pt idx="38">
                  <c:v>3602.3202339782138</c:v>
                </c:pt>
                <c:pt idx="39">
                  <c:v>3574.6273604045814</c:v>
                </c:pt>
                <c:pt idx="40">
                  <c:v>3388.8303288536072</c:v>
                </c:pt>
                <c:pt idx="41">
                  <c:v>3440.60764728095</c:v>
                </c:pt>
                <c:pt idx="42">
                  <c:v>3572.3425212480779</c:v>
                </c:pt>
                <c:pt idx="43">
                  <c:v>3616.1896816741141</c:v>
                </c:pt>
                <c:pt idx="44">
                  <c:v>3950.7902294163223</c:v>
                </c:pt>
                <c:pt idx="45">
                  <c:v>4523.4600353091218</c:v>
                </c:pt>
                <c:pt idx="46">
                  <c:v>4646.4661131845778</c:v>
                </c:pt>
                <c:pt idx="47">
                  <c:v>4905.4497273780835</c:v>
                </c:pt>
                <c:pt idx="48">
                  <c:v>4367.7884281072502</c:v>
                </c:pt>
                <c:pt idx="49">
                  <c:v>4498.1867232980494</c:v>
                </c:pt>
                <c:pt idx="50">
                  <c:v>3834.5355427343939</c:v>
                </c:pt>
                <c:pt idx="51">
                  <c:v>3467.9767208503536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FFA0-4B66-A7DC-4BF8F19AD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0394912"/>
        <c:axId val="1480395456"/>
      </c:scatterChart>
      <c:scatterChart>
        <c:scatterStyle val="lineMarker"/>
        <c:varyColors val="0"/>
        <c:ser>
          <c:idx val="3"/>
          <c:order val="3"/>
          <c:tx>
            <c:strRef>
              <c:f>'RESULT_CANAL BORTMAN MEDIAN'!$A$14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65000"/>
                  <a:lumOff val="35000"/>
                </a:schemeClr>
              </a:solidFill>
              <a:ln w="9525">
                <a:noFill/>
              </a:ln>
              <a:effectLst/>
            </c:spPr>
          </c:marker>
          <c:yVal>
            <c:numRef>
              <c:f>'RESULT_CANAL BORTMAN MEDIAN'!$B$14:$BA$14</c:f>
              <c:numCache>
                <c:formatCode>General</c:formatCode>
                <c:ptCount val="52"/>
                <c:pt idx="0">
                  <c:v>3731</c:v>
                </c:pt>
                <c:pt idx="1">
                  <c:v>3731</c:v>
                </c:pt>
                <c:pt idx="2">
                  <c:v>4312</c:v>
                </c:pt>
                <c:pt idx="3">
                  <c:v>3837</c:v>
                </c:pt>
                <c:pt idx="4">
                  <c:v>3120</c:v>
                </c:pt>
                <c:pt idx="5">
                  <c:v>2917</c:v>
                </c:pt>
                <c:pt idx="6">
                  <c:v>2375</c:v>
                </c:pt>
                <c:pt idx="7">
                  <c:v>3118</c:v>
                </c:pt>
                <c:pt idx="8">
                  <c:v>2964</c:v>
                </c:pt>
                <c:pt idx="9">
                  <c:v>2814</c:v>
                </c:pt>
                <c:pt idx="10">
                  <c:v>3108</c:v>
                </c:pt>
                <c:pt idx="11">
                  <c:v>2972</c:v>
                </c:pt>
                <c:pt idx="12">
                  <c:v>3282</c:v>
                </c:pt>
                <c:pt idx="13">
                  <c:v>2960</c:v>
                </c:pt>
                <c:pt idx="14">
                  <c:v>2431</c:v>
                </c:pt>
                <c:pt idx="15">
                  <c:v>3431</c:v>
                </c:pt>
                <c:pt idx="16">
                  <c:v>2929</c:v>
                </c:pt>
                <c:pt idx="17">
                  <c:v>3197</c:v>
                </c:pt>
                <c:pt idx="18">
                  <c:v>3613</c:v>
                </c:pt>
                <c:pt idx="19">
                  <c:v>3334</c:v>
                </c:pt>
                <c:pt idx="20">
                  <c:v>3718</c:v>
                </c:pt>
                <c:pt idx="21">
                  <c:v>3420</c:v>
                </c:pt>
                <c:pt idx="22">
                  <c:v>3631</c:v>
                </c:pt>
                <c:pt idx="23">
                  <c:v>3903</c:v>
                </c:pt>
                <c:pt idx="24">
                  <c:v>3249</c:v>
                </c:pt>
                <c:pt idx="25">
                  <c:v>2885</c:v>
                </c:pt>
                <c:pt idx="26">
                  <c:v>3157</c:v>
                </c:pt>
                <c:pt idx="27">
                  <c:v>3064</c:v>
                </c:pt>
                <c:pt idx="28">
                  <c:v>3186</c:v>
                </c:pt>
                <c:pt idx="29">
                  <c:v>3686</c:v>
                </c:pt>
                <c:pt idx="30">
                  <c:v>3353</c:v>
                </c:pt>
                <c:pt idx="31">
                  <c:v>3598</c:v>
                </c:pt>
                <c:pt idx="32">
                  <c:v>3153</c:v>
                </c:pt>
                <c:pt idx="33">
                  <c:v>3494</c:v>
                </c:pt>
                <c:pt idx="34">
                  <c:v>3278</c:v>
                </c:pt>
                <c:pt idx="35">
                  <c:v>3237</c:v>
                </c:pt>
                <c:pt idx="36">
                  <c:v>3169</c:v>
                </c:pt>
                <c:pt idx="37">
                  <c:v>3370</c:v>
                </c:pt>
                <c:pt idx="38">
                  <c:v>3476</c:v>
                </c:pt>
                <c:pt idx="39">
                  <c:v>3521</c:v>
                </c:pt>
                <c:pt idx="40">
                  <c:v>3199</c:v>
                </c:pt>
                <c:pt idx="41">
                  <c:v>3248</c:v>
                </c:pt>
                <c:pt idx="42">
                  <c:v>3344</c:v>
                </c:pt>
                <c:pt idx="43">
                  <c:v>3325</c:v>
                </c:pt>
                <c:pt idx="44">
                  <c:v>3423</c:v>
                </c:pt>
                <c:pt idx="45">
                  <c:v>3666</c:v>
                </c:pt>
                <c:pt idx="46">
                  <c:v>4182</c:v>
                </c:pt>
                <c:pt idx="47">
                  <c:v>3978</c:v>
                </c:pt>
                <c:pt idx="48">
                  <c:v>63500</c:v>
                </c:pt>
                <c:pt idx="49">
                  <c:v>62100</c:v>
                </c:pt>
                <c:pt idx="50">
                  <c:v>61200</c:v>
                </c:pt>
                <c:pt idx="51">
                  <c:v>61100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FA0-4B66-A7DC-4BF8F19AD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0394912"/>
        <c:axId val="1480395456"/>
      </c:scatterChart>
      <c:catAx>
        <c:axId val="1480394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Semana epidemiologica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480395456"/>
        <c:crosses val="autoZero"/>
        <c:auto val="1"/>
        <c:lblAlgn val="ctr"/>
        <c:lblOffset val="100"/>
        <c:noMultiLvlLbl val="0"/>
      </c:catAx>
      <c:valAx>
        <c:axId val="1480395456"/>
        <c:scaling>
          <c:orientation val="minMax"/>
          <c:max val="6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Numero de casos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480394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chemeClr val="tx1">
              <a:lumMod val="95000"/>
              <a:lumOff val="5000"/>
            </a:schemeClr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827143869789995E-2"/>
          <c:y val="5.1923960892905227E-2"/>
          <c:w val="0.91136630228446847"/>
          <c:h val="0.55979373595708393"/>
        </c:manualLayout>
      </c:layout>
      <c:lineChart>
        <c:grouping val="stacked"/>
        <c:varyColors val="0"/>
        <c:ser>
          <c:idx val="2"/>
          <c:order val="2"/>
          <c:tx>
            <c:strRef>
              <c:f>'[3]RESULT_CANAL BORTMAN'!$A$9</c:f>
              <c:strCache>
                <c:ptCount val="1"/>
                <c:pt idx="0">
                  <c:v>Media geometrica</c:v>
                </c:pt>
              </c:strCache>
            </c:strRef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val>
            <c:numRef>
              <c:f>'[3]RESULT_CANAL BORTMAN'!$B$9:$BA$9</c:f>
              <c:numCache>
                <c:formatCode>General</c:formatCode>
                <c:ptCount val="52"/>
                <c:pt idx="0">
                  <c:v>53752.780034477131</c:v>
                </c:pt>
                <c:pt idx="1">
                  <c:v>63325.132976399167</c:v>
                </c:pt>
                <c:pt idx="2">
                  <c:v>65972.82512844968</c:v>
                </c:pt>
                <c:pt idx="3">
                  <c:v>65311.541690370672</c:v>
                </c:pt>
                <c:pt idx="4">
                  <c:v>65466.975365785416</c:v>
                </c:pt>
                <c:pt idx="5">
                  <c:v>67610.427703640293</c:v>
                </c:pt>
                <c:pt idx="6">
                  <c:v>69215.331897204029</c:v>
                </c:pt>
                <c:pt idx="7">
                  <c:v>70642.326754248381</c:v>
                </c:pt>
                <c:pt idx="8">
                  <c:v>68308.314561284948</c:v>
                </c:pt>
                <c:pt idx="9">
                  <c:v>68953.099694309843</c:v>
                </c:pt>
                <c:pt idx="10">
                  <c:v>64761.800537278919</c:v>
                </c:pt>
                <c:pt idx="11">
                  <c:v>58980.891850068198</c:v>
                </c:pt>
                <c:pt idx="12">
                  <c:v>56717.762275116838</c:v>
                </c:pt>
                <c:pt idx="13">
                  <c:v>63380.776527729315</c:v>
                </c:pt>
                <c:pt idx="14">
                  <c:v>58389.929042046278</c:v>
                </c:pt>
                <c:pt idx="15">
                  <c:v>56834.327126906413</c:v>
                </c:pt>
                <c:pt idx="16">
                  <c:v>58286.347810938874</c:v>
                </c:pt>
                <c:pt idx="17">
                  <c:v>58828.23345873518</c:v>
                </c:pt>
                <c:pt idx="18">
                  <c:v>59440.345257695713</c:v>
                </c:pt>
                <c:pt idx="19">
                  <c:v>63120.8560448547</c:v>
                </c:pt>
                <c:pt idx="20">
                  <c:v>62950.527382713575</c:v>
                </c:pt>
                <c:pt idx="21">
                  <c:v>59415.175142812994</c:v>
                </c:pt>
                <c:pt idx="22">
                  <c:v>60753.100832631753</c:v>
                </c:pt>
                <c:pt idx="23">
                  <c:v>62124.285658198009</c:v>
                </c:pt>
                <c:pt idx="24">
                  <c:v>58638.929727334689</c:v>
                </c:pt>
                <c:pt idx="25">
                  <c:v>54566.634844883258</c:v>
                </c:pt>
                <c:pt idx="26">
                  <c:v>59891.863967077501</c:v>
                </c:pt>
                <c:pt idx="27">
                  <c:v>60873.249217114986</c:v>
                </c:pt>
                <c:pt idx="28">
                  <c:v>58825.142143105913</c:v>
                </c:pt>
                <c:pt idx="29">
                  <c:v>62478.423112106095</c:v>
                </c:pt>
                <c:pt idx="30">
                  <c:v>59680.210974756665</c:v>
                </c:pt>
                <c:pt idx="31">
                  <c:v>56651.963463821885</c:v>
                </c:pt>
                <c:pt idx="32">
                  <c:v>55851.418580578946</c:v>
                </c:pt>
                <c:pt idx="33">
                  <c:v>61400.862962729443</c:v>
                </c:pt>
                <c:pt idx="34">
                  <c:v>62785.860381201041</c:v>
                </c:pt>
                <c:pt idx="35">
                  <c:v>63427.348831430347</c:v>
                </c:pt>
                <c:pt idx="36">
                  <c:v>63962.506105915665</c:v>
                </c:pt>
                <c:pt idx="37">
                  <c:v>64645.41173184081</c:v>
                </c:pt>
                <c:pt idx="38">
                  <c:v>63582.120116029793</c:v>
                </c:pt>
                <c:pt idx="39">
                  <c:v>62663.88362269599</c:v>
                </c:pt>
                <c:pt idx="40">
                  <c:v>56582.117774151164</c:v>
                </c:pt>
                <c:pt idx="41">
                  <c:v>62864.976529956264</c:v>
                </c:pt>
                <c:pt idx="42">
                  <c:v>61993.371157576054</c:v>
                </c:pt>
                <c:pt idx="43">
                  <c:v>56300.199474555273</c:v>
                </c:pt>
                <c:pt idx="44">
                  <c:v>57358.380052544817</c:v>
                </c:pt>
                <c:pt idx="45">
                  <c:v>58785.316465214695</c:v>
                </c:pt>
                <c:pt idx="46">
                  <c:v>59555.384722394811</c:v>
                </c:pt>
                <c:pt idx="47">
                  <c:v>57839.199122404185</c:v>
                </c:pt>
                <c:pt idx="48">
                  <c:v>55880.562357928437</c:v>
                </c:pt>
                <c:pt idx="49">
                  <c:v>57110.091660054619</c:v>
                </c:pt>
                <c:pt idx="50">
                  <c:v>55980.433554060255</c:v>
                </c:pt>
                <c:pt idx="51">
                  <c:v>47683.995061980357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5C-4B8F-98A2-100337CA0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0392192"/>
        <c:axId val="1480390560"/>
      </c:lineChart>
      <c:scatterChart>
        <c:scatterStyle val="smoothMarker"/>
        <c:varyColors val="0"/>
        <c:ser>
          <c:idx val="0"/>
          <c:order val="0"/>
          <c:tx>
            <c:strRef>
              <c:f>'[3]RESULT_CANAL BORTMAN'!$A$12</c:f>
              <c:strCache>
                <c:ptCount val="1"/>
                <c:pt idx="0">
                  <c:v>Li IC 95%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yVal>
            <c:numRef>
              <c:f>'[3]RESULT_CANAL BORTMAN'!$B$12:$BA$12</c:f>
              <c:numCache>
                <c:formatCode>General</c:formatCode>
                <c:ptCount val="52"/>
                <c:pt idx="0">
                  <c:v>44725.599501817058</c:v>
                </c:pt>
                <c:pt idx="1">
                  <c:v>54694.349020860202</c:v>
                </c:pt>
                <c:pt idx="2">
                  <c:v>51677.886972934051</c:v>
                </c:pt>
                <c:pt idx="3">
                  <c:v>52253.921858934758</c:v>
                </c:pt>
                <c:pt idx="4">
                  <c:v>53187.199089511778</c:v>
                </c:pt>
                <c:pt idx="5">
                  <c:v>51699.62018332343</c:v>
                </c:pt>
                <c:pt idx="6">
                  <c:v>51633.310697094545</c:v>
                </c:pt>
                <c:pt idx="7">
                  <c:v>50752.744010573435</c:v>
                </c:pt>
                <c:pt idx="8">
                  <c:v>52769.899465758121</c:v>
                </c:pt>
                <c:pt idx="9">
                  <c:v>52219.225126760139</c:v>
                </c:pt>
                <c:pt idx="10">
                  <c:v>53021.005464008835</c:v>
                </c:pt>
                <c:pt idx="11">
                  <c:v>52198.581048274813</c:v>
                </c:pt>
                <c:pt idx="12">
                  <c:v>49344.561543859098</c:v>
                </c:pt>
                <c:pt idx="13">
                  <c:v>51675.43771449889</c:v>
                </c:pt>
                <c:pt idx="14">
                  <c:v>50561.401902659389</c:v>
                </c:pt>
                <c:pt idx="15">
                  <c:v>51925.264060946109</c:v>
                </c:pt>
                <c:pt idx="16">
                  <c:v>53843.735921498097</c:v>
                </c:pt>
                <c:pt idx="17">
                  <c:v>57986.783326196317</c:v>
                </c:pt>
                <c:pt idx="18">
                  <c:v>56783.490700800416</c:v>
                </c:pt>
                <c:pt idx="19">
                  <c:v>56687.975860626291</c:v>
                </c:pt>
                <c:pt idx="20">
                  <c:v>55519.248864068111</c:v>
                </c:pt>
                <c:pt idx="21">
                  <c:v>58391.671484616389</c:v>
                </c:pt>
                <c:pt idx="22">
                  <c:v>56522.198219914164</c:v>
                </c:pt>
                <c:pt idx="23">
                  <c:v>56051.847058377425</c:v>
                </c:pt>
                <c:pt idx="24">
                  <c:v>54868.728742624677</c:v>
                </c:pt>
                <c:pt idx="25">
                  <c:v>56568.99134059099</c:v>
                </c:pt>
                <c:pt idx="26">
                  <c:v>56754.215029996558</c:v>
                </c:pt>
                <c:pt idx="27">
                  <c:v>57071.860353699514</c:v>
                </c:pt>
                <c:pt idx="28">
                  <c:v>58653.211477363388</c:v>
                </c:pt>
                <c:pt idx="29">
                  <c:v>59890.964727024133</c:v>
                </c:pt>
                <c:pt idx="30">
                  <c:v>57686.035603430093</c:v>
                </c:pt>
                <c:pt idx="31">
                  <c:v>58012.947877946179</c:v>
                </c:pt>
                <c:pt idx="32">
                  <c:v>57555.287839410928</c:v>
                </c:pt>
                <c:pt idx="33">
                  <c:v>57515.220694190219</c:v>
                </c:pt>
                <c:pt idx="34">
                  <c:v>58305.506598530679</c:v>
                </c:pt>
                <c:pt idx="35">
                  <c:v>57175.847746329011</c:v>
                </c:pt>
                <c:pt idx="36">
                  <c:v>58482.606234612496</c:v>
                </c:pt>
                <c:pt idx="37">
                  <c:v>58611.618097053397</c:v>
                </c:pt>
                <c:pt idx="38">
                  <c:v>58285.624371330792</c:v>
                </c:pt>
                <c:pt idx="39">
                  <c:v>57449.265538249601</c:v>
                </c:pt>
                <c:pt idx="40">
                  <c:v>58315.043028516899</c:v>
                </c:pt>
                <c:pt idx="41">
                  <c:v>58235.030263512643</c:v>
                </c:pt>
                <c:pt idx="42">
                  <c:v>59427.20642660575</c:v>
                </c:pt>
                <c:pt idx="43">
                  <c:v>58460.986013020149</c:v>
                </c:pt>
                <c:pt idx="44">
                  <c:v>58367.563761560232</c:v>
                </c:pt>
                <c:pt idx="45">
                  <c:v>58132.841500266906</c:v>
                </c:pt>
                <c:pt idx="46">
                  <c:v>56852.824757341528</c:v>
                </c:pt>
                <c:pt idx="47">
                  <c:v>58873.040636972124</c:v>
                </c:pt>
                <c:pt idx="48">
                  <c:v>55121.648621419248</c:v>
                </c:pt>
                <c:pt idx="49">
                  <c:v>56771.055528048724</c:v>
                </c:pt>
                <c:pt idx="50">
                  <c:v>49709.934025933049</c:v>
                </c:pt>
                <c:pt idx="51">
                  <c:v>56750.048454205382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DA5C-4B8F-98A2-100337CA04D3}"/>
            </c:ext>
          </c:extLst>
        </c:ser>
        <c:ser>
          <c:idx val="1"/>
          <c:order val="1"/>
          <c:tx>
            <c:strRef>
              <c:f>'[3]RESULT_CANAL BORTMAN'!$A$13</c:f>
              <c:strCache>
                <c:ptCount val="1"/>
                <c:pt idx="0">
                  <c:v>LS IC 95%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yVal>
            <c:numRef>
              <c:f>'[3]RESULT_CANAL BORTMAN'!$B$13:$BA$13</c:f>
              <c:numCache>
                <c:formatCode>General</c:formatCode>
                <c:ptCount val="52"/>
                <c:pt idx="0">
                  <c:v>70121.718994198542</c:v>
                </c:pt>
                <c:pt idx="1">
                  <c:v>67494.72790221672</c:v>
                </c:pt>
                <c:pt idx="2">
                  <c:v>70511.189950142871</c:v>
                </c:pt>
                <c:pt idx="3">
                  <c:v>69935.155064142164</c:v>
                </c:pt>
                <c:pt idx="4">
                  <c:v>69001.877833565144</c:v>
                </c:pt>
                <c:pt idx="5">
                  <c:v>70489.456739753485</c:v>
                </c:pt>
                <c:pt idx="6">
                  <c:v>70555.76622598237</c:v>
                </c:pt>
                <c:pt idx="7">
                  <c:v>71436.332912503494</c:v>
                </c:pt>
                <c:pt idx="8">
                  <c:v>69419.177457318801</c:v>
                </c:pt>
                <c:pt idx="9">
                  <c:v>69969.851796316783</c:v>
                </c:pt>
                <c:pt idx="10">
                  <c:v>69168.071459068087</c:v>
                </c:pt>
                <c:pt idx="11">
                  <c:v>69990.495874802102</c:v>
                </c:pt>
                <c:pt idx="12">
                  <c:v>72844.515379217832</c:v>
                </c:pt>
                <c:pt idx="13">
                  <c:v>70513.639208578039</c:v>
                </c:pt>
                <c:pt idx="14">
                  <c:v>71627.675020417533</c:v>
                </c:pt>
                <c:pt idx="15">
                  <c:v>70263.812862130813</c:v>
                </c:pt>
                <c:pt idx="16">
                  <c:v>68345.341001578825</c:v>
                </c:pt>
                <c:pt idx="17">
                  <c:v>64202.293596880605</c:v>
                </c:pt>
                <c:pt idx="18">
                  <c:v>65405.586222276506</c:v>
                </c:pt>
                <c:pt idx="19">
                  <c:v>65501.101062450631</c:v>
                </c:pt>
                <c:pt idx="20">
                  <c:v>66669.828059008811</c:v>
                </c:pt>
                <c:pt idx="21">
                  <c:v>63797.405438460533</c:v>
                </c:pt>
                <c:pt idx="22">
                  <c:v>65666.878703162758</c:v>
                </c:pt>
                <c:pt idx="23">
                  <c:v>66137.22986469949</c:v>
                </c:pt>
                <c:pt idx="24">
                  <c:v>67320.348180452245</c:v>
                </c:pt>
                <c:pt idx="25">
                  <c:v>65620.085582485932</c:v>
                </c:pt>
                <c:pt idx="26">
                  <c:v>65434.861893080364</c:v>
                </c:pt>
                <c:pt idx="27">
                  <c:v>65117.216569377408</c:v>
                </c:pt>
                <c:pt idx="28">
                  <c:v>63535.865445713534</c:v>
                </c:pt>
                <c:pt idx="29">
                  <c:v>62298.112196052789</c:v>
                </c:pt>
                <c:pt idx="30">
                  <c:v>64503.041319646829</c:v>
                </c:pt>
                <c:pt idx="31">
                  <c:v>64176.129045130743</c:v>
                </c:pt>
                <c:pt idx="32">
                  <c:v>64633.789083665994</c:v>
                </c:pt>
                <c:pt idx="33">
                  <c:v>64673.856228886703</c:v>
                </c:pt>
                <c:pt idx="34">
                  <c:v>63883.570324546243</c:v>
                </c:pt>
                <c:pt idx="35">
                  <c:v>65013.229176747911</c:v>
                </c:pt>
                <c:pt idx="36">
                  <c:v>63706.470688464426</c:v>
                </c:pt>
                <c:pt idx="37">
                  <c:v>63577.458826023525</c:v>
                </c:pt>
                <c:pt idx="38">
                  <c:v>63903.45255174613</c:v>
                </c:pt>
                <c:pt idx="39">
                  <c:v>64739.811384827321</c:v>
                </c:pt>
                <c:pt idx="40">
                  <c:v>63874.033894560023</c:v>
                </c:pt>
                <c:pt idx="41">
                  <c:v>63954.046659564279</c:v>
                </c:pt>
                <c:pt idx="42">
                  <c:v>62761.870496471172</c:v>
                </c:pt>
                <c:pt idx="43">
                  <c:v>63728.090910056773</c:v>
                </c:pt>
                <c:pt idx="44">
                  <c:v>63821.51316151669</c:v>
                </c:pt>
                <c:pt idx="45">
                  <c:v>64056.235422810016</c:v>
                </c:pt>
                <c:pt idx="46">
                  <c:v>65336.252165735394</c:v>
                </c:pt>
                <c:pt idx="47">
                  <c:v>63316.036286104798</c:v>
                </c:pt>
                <c:pt idx="48">
                  <c:v>67067.428301657666</c:v>
                </c:pt>
                <c:pt idx="49">
                  <c:v>65418.021395028198</c:v>
                </c:pt>
                <c:pt idx="50">
                  <c:v>72479.142897143873</c:v>
                </c:pt>
                <c:pt idx="51">
                  <c:v>65439.02846887154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DA5C-4B8F-98A2-100337CA0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0392192"/>
        <c:axId val="1480390560"/>
      </c:scatterChart>
      <c:scatterChart>
        <c:scatterStyle val="lineMarker"/>
        <c:varyColors val="0"/>
        <c:ser>
          <c:idx val="3"/>
          <c:order val="3"/>
          <c:tx>
            <c:strRef>
              <c:f>'[3]RESULT_CANAL BORTMAN'!$A$15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65000"/>
                  <a:lumOff val="35000"/>
                </a:schemeClr>
              </a:solidFill>
              <a:ln w="9525">
                <a:noFill/>
              </a:ln>
              <a:effectLst/>
            </c:spPr>
          </c:marker>
          <c:yVal>
            <c:numRef>
              <c:f>'[3]RESULT_CANAL BORTMAN'!$B$15:$BA$15</c:f>
              <c:numCache>
                <c:formatCode>General</c:formatCode>
                <c:ptCount val="52"/>
                <c:pt idx="0">
                  <c:v>75000</c:v>
                </c:pt>
                <c:pt idx="1">
                  <c:v>74516</c:v>
                </c:pt>
                <c:pt idx="2">
                  <c:v>74032</c:v>
                </c:pt>
                <c:pt idx="3">
                  <c:v>73548</c:v>
                </c:pt>
                <c:pt idx="4">
                  <c:v>73064</c:v>
                </c:pt>
                <c:pt idx="5">
                  <c:v>72580</c:v>
                </c:pt>
                <c:pt idx="6">
                  <c:v>72096</c:v>
                </c:pt>
                <c:pt idx="7">
                  <c:v>71612</c:v>
                </c:pt>
                <c:pt idx="8">
                  <c:v>71128</c:v>
                </c:pt>
                <c:pt idx="9">
                  <c:v>70644</c:v>
                </c:pt>
                <c:pt idx="10">
                  <c:v>65213</c:v>
                </c:pt>
                <c:pt idx="11">
                  <c:v>62512</c:v>
                </c:pt>
                <c:pt idx="12">
                  <c:v>59811</c:v>
                </c:pt>
                <c:pt idx="13">
                  <c:v>57110</c:v>
                </c:pt>
                <c:pt idx="14">
                  <c:v>54409</c:v>
                </c:pt>
                <c:pt idx="15">
                  <c:v>51708</c:v>
                </c:pt>
                <c:pt idx="16">
                  <c:v>49007</c:v>
                </c:pt>
                <c:pt idx="17">
                  <c:v>46306</c:v>
                </c:pt>
                <c:pt idx="18">
                  <c:v>51456</c:v>
                </c:pt>
                <c:pt idx="19">
                  <c:v>52632</c:v>
                </c:pt>
                <c:pt idx="20">
                  <c:v>53624</c:v>
                </c:pt>
                <c:pt idx="21">
                  <c:v>54616</c:v>
                </c:pt>
                <c:pt idx="22">
                  <c:v>65000</c:v>
                </c:pt>
                <c:pt idx="23">
                  <c:v>52666</c:v>
                </c:pt>
                <c:pt idx="24">
                  <c:v>59200</c:v>
                </c:pt>
                <c:pt idx="25">
                  <c:v>51000</c:v>
                </c:pt>
                <c:pt idx="26">
                  <c:v>56200</c:v>
                </c:pt>
                <c:pt idx="27">
                  <c:v>65200</c:v>
                </c:pt>
                <c:pt idx="28">
                  <c:v>67500</c:v>
                </c:pt>
                <c:pt idx="29">
                  <c:v>63200</c:v>
                </c:pt>
                <c:pt idx="30">
                  <c:v>56000</c:v>
                </c:pt>
                <c:pt idx="31">
                  <c:v>49200</c:v>
                </c:pt>
                <c:pt idx="32">
                  <c:v>51000</c:v>
                </c:pt>
                <c:pt idx="33">
                  <c:v>57000</c:v>
                </c:pt>
                <c:pt idx="34">
                  <c:v>58000</c:v>
                </c:pt>
                <c:pt idx="35">
                  <c:v>59000</c:v>
                </c:pt>
                <c:pt idx="36">
                  <c:v>60000</c:v>
                </c:pt>
                <c:pt idx="37">
                  <c:v>62000</c:v>
                </c:pt>
                <c:pt idx="38">
                  <c:v>63000</c:v>
                </c:pt>
                <c:pt idx="39">
                  <c:v>64000</c:v>
                </c:pt>
                <c:pt idx="40">
                  <c:v>65000</c:v>
                </c:pt>
                <c:pt idx="41">
                  <c:v>66000</c:v>
                </c:pt>
                <c:pt idx="42">
                  <c:v>67000</c:v>
                </c:pt>
                <c:pt idx="43">
                  <c:v>68000</c:v>
                </c:pt>
                <c:pt idx="44">
                  <c:v>67500</c:v>
                </c:pt>
                <c:pt idx="45">
                  <c:v>66500</c:v>
                </c:pt>
                <c:pt idx="46">
                  <c:v>65500</c:v>
                </c:pt>
                <c:pt idx="47">
                  <c:v>64500</c:v>
                </c:pt>
                <c:pt idx="48">
                  <c:v>63500</c:v>
                </c:pt>
                <c:pt idx="49">
                  <c:v>62100</c:v>
                </c:pt>
                <c:pt idx="50">
                  <c:v>61200</c:v>
                </c:pt>
                <c:pt idx="51">
                  <c:v>61100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A5C-4B8F-98A2-100337CA0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0392192"/>
        <c:axId val="1480390560"/>
      </c:scatterChart>
      <c:catAx>
        <c:axId val="14803921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Semana epidemiologica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480390560"/>
        <c:crosses val="autoZero"/>
        <c:auto val="1"/>
        <c:lblAlgn val="ctr"/>
        <c:lblOffset val="100"/>
        <c:noMultiLvlLbl val="0"/>
      </c:catAx>
      <c:valAx>
        <c:axId val="14803905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Numero de casos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480392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chemeClr val="tx1">
              <a:lumMod val="95000"/>
              <a:lumOff val="5000"/>
            </a:schemeClr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480396544"/>
        <c:axId val="1480397632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7"/>
                <c:order val="7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'CANAL MMWR'!$A$20</c15:sqref>
                        </c15:formulaRef>
                      </c:ext>
                    </c:extLst>
                    <c:strCache>
                      <c:ptCount val="1"/>
                      <c:pt idx="0">
                        <c:v>A 2022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'CANAL MMWR'!$B$12:$BA$12</c15:sqref>
                        </c15:formulaRef>
                      </c:ext>
                    </c:extLst>
                    <c:numCache>
                      <c:formatCode>General</c:formatCod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numCache>
                  </c:numRef>
                </c:xVal>
                <c:y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'CANAL MMWR'!$B$20:$BA$20</c15:sqref>
                        </c15:formulaRef>
                      </c:ext>
                    </c:extLst>
                    <c:numCache>
                      <c:formatCode>General</c:formatCode>
                      <c:ptCount val="52"/>
                      <c:pt idx="0">
                        <c:v>33298</c:v>
                      </c:pt>
                      <c:pt idx="1">
                        <c:v>29919</c:v>
                      </c:pt>
                      <c:pt idx="2">
                        <c:v>33890</c:v>
                      </c:pt>
                      <c:pt idx="3">
                        <c:v>32892</c:v>
                      </c:pt>
                      <c:pt idx="4">
                        <c:v>34707</c:v>
                      </c:pt>
                      <c:pt idx="5">
                        <c:v>36410</c:v>
                      </c:pt>
                      <c:pt idx="6">
                        <c:v>36198</c:v>
                      </c:pt>
                      <c:pt idx="7">
                        <c:v>35275</c:v>
                      </c:pt>
                      <c:pt idx="8">
                        <c:v>39226</c:v>
                      </c:pt>
                      <c:pt idx="9">
                        <c:v>39586</c:v>
                      </c:pt>
                      <c:pt idx="10">
                        <c:v>33950</c:v>
                      </c:pt>
                      <c:pt idx="11">
                        <c:v>34731</c:v>
                      </c:pt>
                      <c:pt idx="12">
                        <c:v>25884</c:v>
                      </c:pt>
                      <c:pt idx="13">
                        <c:v>19381</c:v>
                      </c:pt>
                      <c:pt idx="14">
                        <c:v>16858</c:v>
                      </c:pt>
                      <c:pt idx="15">
                        <c:v>16477</c:v>
                      </c:pt>
                      <c:pt idx="16">
                        <c:v>16504</c:v>
                      </c:pt>
                      <c:pt idx="17">
                        <c:v>16988</c:v>
                      </c:pt>
                      <c:pt idx="18">
                        <c:v>19362</c:v>
                      </c:pt>
                      <c:pt idx="19">
                        <c:v>21535</c:v>
                      </c:pt>
                      <c:pt idx="20">
                        <c:v>21061</c:v>
                      </c:pt>
                      <c:pt idx="21">
                        <c:v>20010</c:v>
                      </c:pt>
                      <c:pt idx="22">
                        <c:v>21161</c:v>
                      </c:pt>
                      <c:pt idx="23">
                        <c:v>19501</c:v>
                      </c:pt>
                      <c:pt idx="24">
                        <c:v>18316</c:v>
                      </c:pt>
                      <c:pt idx="25">
                        <c:v>22025</c:v>
                      </c:pt>
                      <c:pt idx="26">
                        <c:v>20937</c:v>
                      </c:pt>
                      <c:pt idx="27">
                        <c:v>25362</c:v>
                      </c:pt>
                      <c:pt idx="28">
                        <c:v>29945</c:v>
                      </c:pt>
                      <c:pt idx="29">
                        <c:v>21943</c:v>
                      </c:pt>
                      <c:pt idx="30">
                        <c:v>29810</c:v>
                      </c:pt>
                      <c:pt idx="31">
                        <c:v>27213</c:v>
                      </c:pt>
                      <c:pt idx="32">
                        <c:v>35523</c:v>
                      </c:pt>
                      <c:pt idx="33">
                        <c:v>29671</c:v>
                      </c:pt>
                      <c:pt idx="34">
                        <c:v>30989</c:v>
                      </c:pt>
                      <c:pt idx="35">
                        <c:v>30581</c:v>
                      </c:pt>
                      <c:pt idx="36">
                        <c:v>31790</c:v>
                      </c:pt>
                      <c:pt idx="37">
                        <c:v>32525</c:v>
                      </c:pt>
                      <c:pt idx="38">
                        <c:v>35673</c:v>
                      </c:pt>
                      <c:pt idx="39">
                        <c:v>35340</c:v>
                      </c:pt>
                      <c:pt idx="40">
                        <c:v>28383</c:v>
                      </c:pt>
                      <c:pt idx="41">
                        <c:v>38472</c:v>
                      </c:pt>
                      <c:pt idx="42">
                        <c:v>33221</c:v>
                      </c:pt>
                      <c:pt idx="43">
                        <c:v>31001</c:v>
                      </c:pt>
                      <c:pt idx="44">
                        <c:v>40875</c:v>
                      </c:pt>
                      <c:pt idx="45">
                        <c:v>34291</c:v>
                      </c:pt>
                      <c:pt idx="46">
                        <c:v>32555</c:v>
                      </c:pt>
                      <c:pt idx="47">
                        <c:v>35572</c:v>
                      </c:pt>
                      <c:pt idx="48">
                        <c:v>30907</c:v>
                      </c:pt>
                      <c:pt idx="49">
                        <c:v>31645</c:v>
                      </c:pt>
                      <c:pt idx="50">
                        <c:v>31476</c:v>
                      </c:pt>
                      <c:pt idx="51">
                        <c:v>52352</c:v>
                      </c:pt>
                    </c:numCache>
                  </c:numRef>
                </c:yVal>
                <c:smooth val="1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7-3031-4C14-A0CA-E72DD373E08D}"/>
                  </c:ext>
                </c:extLst>
              </c15:ser>
            </c15:filteredScatterSeries>
          </c:ext>
        </c:extLst>
      </c:scatterChart>
      <c:scatterChart>
        <c:scatterStyle val="lineMarker"/>
        <c:varyColors val="0"/>
        <c:ser>
          <c:idx val="5"/>
          <c:order val="5"/>
          <c:tx>
            <c:strRef>
              <c:f>'CANAL MMWR'!$A$18</c:f>
              <c:strCache>
                <c:ptCount val="1"/>
                <c:pt idx="0">
                  <c:v>RAZON OBS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'CANAL MMWR'!$B$12:$BA$12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xVal>
          <c:yVal>
            <c:numRef>
              <c:f>'CANAL MMWR'!$B$18:$BA$18</c:f>
              <c:numCache>
                <c:formatCode>General</c:formatCode>
                <c:ptCount val="52"/>
                <c:pt idx="0">
                  <c:v>0.54104435550617802</c:v>
                </c:pt>
                <c:pt idx="1">
                  <c:v>0.48270895575440165</c:v>
                </c:pt>
                <c:pt idx="2">
                  <c:v>0.54416443753333665</c:v>
                </c:pt>
                <c:pt idx="3">
                  <c:v>0.52430480835903692</c:v>
                </c:pt>
                <c:pt idx="4">
                  <c:v>0.55015057895996078</c:v>
                </c:pt>
                <c:pt idx="5">
                  <c:v>0.57485521554603647</c:v>
                </c:pt>
                <c:pt idx="6">
                  <c:v>0.57420391148456407</c:v>
                </c:pt>
                <c:pt idx="7">
                  <c:v>0.56836825241028655</c:v>
                </c:pt>
                <c:pt idx="8">
                  <c:v>0.63284190296100151</c:v>
                </c:pt>
                <c:pt idx="9">
                  <c:v>0.64238589036969518</c:v>
                </c:pt>
                <c:pt idx="10">
                  <c:v>0.55956013958099948</c:v>
                </c:pt>
                <c:pt idx="11">
                  <c:v>0.5815932826207505</c:v>
                </c:pt>
                <c:pt idx="12">
                  <c:v>0.44132514193775607</c:v>
                </c:pt>
                <c:pt idx="13">
                  <c:v>0.33716837252457305</c:v>
                </c:pt>
                <c:pt idx="14">
                  <c:v>0.29987448159267183</c:v>
                </c:pt>
                <c:pt idx="15">
                  <c:v>0.29884675703907831</c:v>
                </c:pt>
                <c:pt idx="16">
                  <c:v>0.30506516491861513</c:v>
                </c:pt>
                <c:pt idx="17">
                  <c:v>0.32226535522149163</c:v>
                </c:pt>
                <c:pt idx="18">
                  <c:v>0.37323565396137393</c:v>
                </c:pt>
                <c:pt idx="19">
                  <c:v>0.4162844175247975</c:v>
                </c:pt>
                <c:pt idx="20">
                  <c:v>0.40613602347641442</c:v>
                </c:pt>
                <c:pt idx="21">
                  <c:v>0.38995704699131012</c:v>
                </c:pt>
                <c:pt idx="22">
                  <c:v>0.41177831070142068</c:v>
                </c:pt>
                <c:pt idx="23">
                  <c:v>0.37746557365877048</c:v>
                </c:pt>
                <c:pt idx="24">
                  <c:v>0.35298418399046844</c:v>
                </c:pt>
                <c:pt idx="25">
                  <c:v>0.42151194084479415</c:v>
                </c:pt>
                <c:pt idx="26">
                  <c:v>0.39924051120690907</c:v>
                </c:pt>
                <c:pt idx="27">
                  <c:v>0.48630730721693632</c:v>
                </c:pt>
                <c:pt idx="28">
                  <c:v>0.57715357474555584</c:v>
                </c:pt>
                <c:pt idx="29">
                  <c:v>0.41992505439118355</c:v>
                </c:pt>
                <c:pt idx="30">
                  <c:v>0.5670341271420114</c:v>
                </c:pt>
                <c:pt idx="31">
                  <c:v>0.51462205797763783</c:v>
                </c:pt>
                <c:pt idx="32">
                  <c:v>0.66450452809805849</c:v>
                </c:pt>
                <c:pt idx="33">
                  <c:v>0.54615191696635446</c:v>
                </c:pt>
                <c:pt idx="34">
                  <c:v>0.56526158043272678</c:v>
                </c:pt>
                <c:pt idx="35">
                  <c:v>0.55414824634372983</c:v>
                </c:pt>
                <c:pt idx="36">
                  <c:v>0.57677555356441224</c:v>
                </c:pt>
                <c:pt idx="37">
                  <c:v>0.58743295336319656</c:v>
                </c:pt>
                <c:pt idx="38">
                  <c:v>0.64131920509263862</c:v>
                </c:pt>
                <c:pt idx="39">
                  <c:v>0.63373213691635777</c:v>
                </c:pt>
                <c:pt idx="40">
                  <c:v>0.50694659695448918</c:v>
                </c:pt>
                <c:pt idx="41">
                  <c:v>0.68808588553811478</c:v>
                </c:pt>
                <c:pt idx="42">
                  <c:v>0.5951763190735212</c:v>
                </c:pt>
                <c:pt idx="43">
                  <c:v>0.55823627038171919</c:v>
                </c:pt>
                <c:pt idx="44">
                  <c:v>0.74298805027552473</c:v>
                </c:pt>
                <c:pt idx="45">
                  <c:v>0.62893048597287715</c:v>
                </c:pt>
                <c:pt idx="46">
                  <c:v>0.60215948764190419</c:v>
                </c:pt>
                <c:pt idx="47">
                  <c:v>0.66871208412477723</c:v>
                </c:pt>
                <c:pt idx="48">
                  <c:v>0.58196379672833265</c:v>
                </c:pt>
                <c:pt idx="49">
                  <c:v>0.59455201439644434</c:v>
                </c:pt>
                <c:pt idx="50">
                  <c:v>0.58564188020422392</c:v>
                </c:pt>
                <c:pt idx="51">
                  <c:v>0.96020689054334751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031-4C14-A0CA-E72DD373E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0393280"/>
        <c:axId val="1480398720"/>
      </c:scatterChart>
      <c:scatterChart>
        <c:scatterStyle val="smoothMarker"/>
        <c:varyColors val="0"/>
        <c:ser>
          <c:idx val="3"/>
          <c:order val="3"/>
          <c:tx>
            <c:strRef>
              <c:f>'CANAL MMWR'!$A$16</c:f>
              <c:strCache>
                <c:ptCount val="1"/>
                <c:pt idx="0">
                  <c:v>Li IC 95%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'CANAL MMWR'!$B$12:$BA$12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xVal>
          <c:yVal>
            <c:numRef>
              <c:f>'CANAL MMWR'!$B$16:$BA$16</c:f>
              <c:numCache>
                <c:formatCode>General</c:formatCode>
                <c:ptCount val="52"/>
                <c:pt idx="0">
                  <c:v>0.56030671520953579</c:v>
                </c:pt>
                <c:pt idx="1">
                  <c:v>0.56088567961758229</c:v>
                </c:pt>
                <c:pt idx="2">
                  <c:v>0.5605363613352643</c:v>
                </c:pt>
                <c:pt idx="3">
                  <c:v>0.55743604976544314</c:v>
                </c:pt>
                <c:pt idx="4">
                  <c:v>0.55698610895384504</c:v>
                </c:pt>
                <c:pt idx="5">
                  <c:v>0.55646778770049576</c:v>
                </c:pt>
                <c:pt idx="6">
                  <c:v>0.5571166510914316</c:v>
                </c:pt>
                <c:pt idx="7">
                  <c:v>0.55573944684575538</c:v>
                </c:pt>
                <c:pt idx="8">
                  <c:v>0.53351779544715583</c:v>
                </c:pt>
                <c:pt idx="9">
                  <c:v>0.51048875622441336</c:v>
                </c:pt>
                <c:pt idx="10">
                  <c:v>0.48225605853092079</c:v>
                </c:pt>
                <c:pt idx="11">
                  <c:v>0.4575050796582375</c:v>
                </c:pt>
                <c:pt idx="12">
                  <c:v>0.42919275247492916</c:v>
                </c:pt>
                <c:pt idx="13">
                  <c:v>0.4108266450746485</c:v>
                </c:pt>
                <c:pt idx="14">
                  <c:v>0.39637597161810734</c:v>
                </c:pt>
                <c:pt idx="15">
                  <c:v>0.39069086874632042</c:v>
                </c:pt>
                <c:pt idx="16">
                  <c:v>0.38314504513838843</c:v>
                </c:pt>
                <c:pt idx="17">
                  <c:v>0.37993466672927922</c:v>
                </c:pt>
                <c:pt idx="18">
                  <c:v>0.37258582865141543</c:v>
                </c:pt>
                <c:pt idx="19">
                  <c:v>0.35882829374731606</c:v>
                </c:pt>
                <c:pt idx="20">
                  <c:v>0.36845223871641775</c:v>
                </c:pt>
                <c:pt idx="21">
                  <c:v>0.38002603723910044</c:v>
                </c:pt>
                <c:pt idx="22">
                  <c:v>0.3902537223813235</c:v>
                </c:pt>
                <c:pt idx="23">
                  <c:v>0.40081643415303292</c:v>
                </c:pt>
                <c:pt idx="24">
                  <c:v>0.42065125685132121</c:v>
                </c:pt>
                <c:pt idx="25">
                  <c:v>0.4281282749936357</c:v>
                </c:pt>
                <c:pt idx="26">
                  <c:v>0.44164718492999255</c:v>
                </c:pt>
                <c:pt idx="27">
                  <c:v>0.45472485600641821</c:v>
                </c:pt>
                <c:pt idx="28">
                  <c:v>0.47382384947236711</c:v>
                </c:pt>
                <c:pt idx="29">
                  <c:v>0.48791380629212322</c:v>
                </c:pt>
                <c:pt idx="30">
                  <c:v>0.50083806982318058</c:v>
                </c:pt>
                <c:pt idx="31">
                  <c:v>0.51570232096897339</c:v>
                </c:pt>
                <c:pt idx="32">
                  <c:v>0.53166914729052728</c:v>
                </c:pt>
                <c:pt idx="33">
                  <c:v>0.54307544431249033</c:v>
                </c:pt>
                <c:pt idx="34">
                  <c:v>0.56042337792386521</c:v>
                </c:pt>
                <c:pt idx="35">
                  <c:v>0.57460445923008097</c:v>
                </c:pt>
                <c:pt idx="36">
                  <c:v>0.57775852503846514</c:v>
                </c:pt>
                <c:pt idx="37">
                  <c:v>0.59345253823835009</c:v>
                </c:pt>
                <c:pt idx="38">
                  <c:v>0.60055066394384538</c:v>
                </c:pt>
                <c:pt idx="39">
                  <c:v>0.61049047224011055</c:v>
                </c:pt>
                <c:pt idx="40">
                  <c:v>0.61934474136154394</c:v>
                </c:pt>
                <c:pt idx="41">
                  <c:v>0.62683111431269645</c:v>
                </c:pt>
                <c:pt idx="42">
                  <c:v>0.63313029984129243</c:v>
                </c:pt>
                <c:pt idx="43">
                  <c:v>0.64333387341124548</c:v>
                </c:pt>
                <c:pt idx="44">
                  <c:v>0.64359341770328871</c:v>
                </c:pt>
                <c:pt idx="45">
                  <c:v>0.64820896701962583</c:v>
                </c:pt>
                <c:pt idx="46">
                  <c:v>0.63657233167803429</c:v>
                </c:pt>
                <c:pt idx="47">
                  <c:v>0.63809090545629776</c:v>
                </c:pt>
                <c:pt idx="48">
                  <c:v>0.63540098592014693</c:v>
                </c:pt>
                <c:pt idx="49">
                  <c:v>0.62408876652216672</c:v>
                </c:pt>
                <c:pt idx="50">
                  <c:v>0.60675662888111814</c:v>
                </c:pt>
                <c:pt idx="51">
                  <c:v>0.59153490775290529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031-4C14-A0CA-E72DD373E08D}"/>
            </c:ext>
          </c:extLst>
        </c:ser>
        <c:ser>
          <c:idx val="4"/>
          <c:order val="4"/>
          <c:tx>
            <c:strRef>
              <c:f>'CANAL MMWR'!$A$17</c:f>
              <c:strCache>
                <c:ptCount val="1"/>
                <c:pt idx="0">
                  <c:v>LS IC 95%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'CANAL MMWR'!$B$12:$BA$12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xVal>
          <c:yVal>
            <c:numRef>
              <c:f>'CANAL MMWR'!$B$17:$BA$17</c:f>
              <c:numCache>
                <c:formatCode>General</c:formatCode>
                <c:ptCount val="52"/>
                <c:pt idx="0">
                  <c:v>1.4396932847904642</c:v>
                </c:pt>
                <c:pt idx="1">
                  <c:v>1.4391143203824177</c:v>
                </c:pt>
                <c:pt idx="2">
                  <c:v>1.4394636386647357</c:v>
                </c:pt>
                <c:pt idx="3">
                  <c:v>1.4425639502345569</c:v>
                </c:pt>
                <c:pt idx="4">
                  <c:v>1.443013891046155</c:v>
                </c:pt>
                <c:pt idx="5">
                  <c:v>1.4435322122995042</c:v>
                </c:pt>
                <c:pt idx="6">
                  <c:v>1.4428833489085684</c:v>
                </c:pt>
                <c:pt idx="7">
                  <c:v>1.4442605531542445</c:v>
                </c:pt>
                <c:pt idx="8">
                  <c:v>1.4664822045528441</c:v>
                </c:pt>
                <c:pt idx="9">
                  <c:v>1.4895112437755866</c:v>
                </c:pt>
                <c:pt idx="10">
                  <c:v>1.5177439414690792</c:v>
                </c:pt>
                <c:pt idx="11">
                  <c:v>1.5424949203417624</c:v>
                </c:pt>
                <c:pt idx="12">
                  <c:v>1.5708072475250709</c:v>
                </c:pt>
                <c:pt idx="13">
                  <c:v>1.5891733549253515</c:v>
                </c:pt>
                <c:pt idx="14">
                  <c:v>1.6036240283818928</c:v>
                </c:pt>
                <c:pt idx="15">
                  <c:v>1.6093091312536796</c:v>
                </c:pt>
                <c:pt idx="16">
                  <c:v>1.6168549548616116</c:v>
                </c:pt>
                <c:pt idx="17">
                  <c:v>1.6200653332707207</c:v>
                </c:pt>
                <c:pt idx="18">
                  <c:v>1.6274141713485846</c:v>
                </c:pt>
                <c:pt idx="19">
                  <c:v>1.6411717062526838</c:v>
                </c:pt>
                <c:pt idx="20">
                  <c:v>1.6315477612835823</c:v>
                </c:pt>
                <c:pt idx="21">
                  <c:v>1.6199739627608996</c:v>
                </c:pt>
                <c:pt idx="22">
                  <c:v>1.6097462776186764</c:v>
                </c:pt>
                <c:pt idx="23">
                  <c:v>1.5991835658469671</c:v>
                </c:pt>
                <c:pt idx="24">
                  <c:v>1.5793487431486788</c:v>
                </c:pt>
                <c:pt idx="25">
                  <c:v>1.5718717250063643</c:v>
                </c:pt>
                <c:pt idx="26">
                  <c:v>1.5583528150700074</c:v>
                </c:pt>
                <c:pt idx="27">
                  <c:v>1.5452751439935817</c:v>
                </c:pt>
                <c:pt idx="28">
                  <c:v>1.526176150527633</c:v>
                </c:pt>
                <c:pt idx="29">
                  <c:v>1.5120861937078769</c:v>
                </c:pt>
                <c:pt idx="30">
                  <c:v>1.4991619301768195</c:v>
                </c:pt>
                <c:pt idx="31">
                  <c:v>1.4842976790310267</c:v>
                </c:pt>
                <c:pt idx="32">
                  <c:v>1.4683308527094727</c:v>
                </c:pt>
                <c:pt idx="33">
                  <c:v>1.4569245556875097</c:v>
                </c:pt>
                <c:pt idx="34">
                  <c:v>1.4395766220761348</c:v>
                </c:pt>
                <c:pt idx="35">
                  <c:v>1.425395540769919</c:v>
                </c:pt>
                <c:pt idx="36">
                  <c:v>1.4222414749615349</c:v>
                </c:pt>
                <c:pt idx="37">
                  <c:v>1.40654746176165</c:v>
                </c:pt>
                <c:pt idx="38">
                  <c:v>1.3994493360561546</c:v>
                </c:pt>
                <c:pt idx="39">
                  <c:v>1.3895095277598895</c:v>
                </c:pt>
                <c:pt idx="40">
                  <c:v>1.380655258638456</c:v>
                </c:pt>
                <c:pt idx="41">
                  <c:v>1.3731688856873037</c:v>
                </c:pt>
                <c:pt idx="42">
                  <c:v>1.3668697001587076</c:v>
                </c:pt>
                <c:pt idx="43">
                  <c:v>1.3566661265887545</c:v>
                </c:pt>
                <c:pt idx="44">
                  <c:v>1.3564065822967113</c:v>
                </c:pt>
                <c:pt idx="45">
                  <c:v>1.3517910329803742</c:v>
                </c:pt>
                <c:pt idx="46">
                  <c:v>1.3634276683219657</c:v>
                </c:pt>
                <c:pt idx="47">
                  <c:v>1.3619090945437022</c:v>
                </c:pt>
                <c:pt idx="48">
                  <c:v>1.364599014079853</c:v>
                </c:pt>
                <c:pt idx="49">
                  <c:v>1.3759112334778334</c:v>
                </c:pt>
                <c:pt idx="50">
                  <c:v>1.3932433711188819</c:v>
                </c:pt>
                <c:pt idx="51">
                  <c:v>1.4084650922470947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031-4C14-A0CA-E72DD373E08D}"/>
            </c:ext>
          </c:extLst>
        </c:ser>
        <c:ser>
          <c:idx val="6"/>
          <c:order val="6"/>
          <c:tx>
            <c:strRef>
              <c:f>'CANAL MMWR'!$A$19</c:f>
              <c:strCache>
                <c:ptCount val="1"/>
                <c:pt idx="0">
                  <c:v>RAZON ESPERADA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'CANAL MMWR'!$B$12:$BA$12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xVal>
          <c:yVal>
            <c:numRef>
              <c:f>'CANAL MMWR'!$B$19:$BA$19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031-4C14-A0CA-E72DD373E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0393280"/>
        <c:axId val="1480398720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'CANAL MMWR'!$A$13</c15:sqref>
                        </c15:formulaRef>
                      </c:ext>
                    </c:extLst>
                    <c:strCache>
                      <c:ptCount val="1"/>
                      <c:pt idx="0">
                        <c:v>MEDIA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'CANAL MMWR'!$B$12:$BA$12</c15:sqref>
                        </c15:formulaRef>
                      </c:ext>
                    </c:extLst>
                    <c:numCache>
                      <c:formatCode>General</c:formatCod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numCache>
                  </c:numRef>
                </c:xVal>
                <c:y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'CANAL MMWR'!$B$13:$BA$13</c15:sqref>
                        </c15:formulaRef>
                      </c:ext>
                    </c:extLst>
                    <c:numCache>
                      <c:formatCode>General</c:formatCode>
                      <c:ptCount val="52"/>
                      <c:pt idx="0">
                        <c:v>61543.9375</c:v>
                      </c:pt>
                      <c:pt idx="1">
                        <c:v>61981.447916666664</c:v>
                      </c:pt>
                      <c:pt idx="2">
                        <c:v>62278.96875</c:v>
                      </c:pt>
                      <c:pt idx="3">
                        <c:v>62734.5</c:v>
                      </c:pt>
                      <c:pt idx="4">
                        <c:v>63086.364583333336</c:v>
                      </c:pt>
                      <c:pt idx="5">
                        <c:v>63337.6875</c:v>
                      </c:pt>
                      <c:pt idx="6">
                        <c:v>63040.322916666664</c:v>
                      </c:pt>
                      <c:pt idx="7">
                        <c:v>62063.635416666664</c:v>
                      </c:pt>
                      <c:pt idx="8">
                        <c:v>61983.885416666664</c:v>
                      </c:pt>
                      <c:pt idx="9">
                        <c:v>61623.395833333336</c:v>
                      </c:pt>
                      <c:pt idx="10">
                        <c:v>60672.65625</c:v>
                      </c:pt>
                      <c:pt idx="11">
                        <c:v>59716.989583333336</c:v>
                      </c:pt>
                      <c:pt idx="12">
                        <c:v>58650.635416666664</c:v>
                      </c:pt>
                      <c:pt idx="13">
                        <c:v>57481.666666666664</c:v>
                      </c:pt>
                      <c:pt idx="14">
                        <c:v>56216.854166666664</c:v>
                      </c:pt>
                      <c:pt idx="15">
                        <c:v>55135.28125</c:v>
                      </c:pt>
                      <c:pt idx="16">
                        <c:v>54099.916666666664</c:v>
                      </c:pt>
                      <c:pt idx="17">
                        <c:v>52714.322916666664</c:v>
                      </c:pt>
                      <c:pt idx="18">
                        <c:v>51876.072916666664</c:v>
                      </c:pt>
                      <c:pt idx="19">
                        <c:v>51731.458333333336</c:v>
                      </c:pt>
                      <c:pt idx="20">
                        <c:v>51857.010416666664</c:v>
                      </c:pt>
                      <c:pt idx="21">
                        <c:v>51313.34375</c:v>
                      </c:pt>
                      <c:pt idx="22">
                        <c:v>51389.302083333336</c:v>
                      </c:pt>
                      <c:pt idx="23">
                        <c:v>51662.989583333336</c:v>
                      </c:pt>
                      <c:pt idx="24">
                        <c:v>51889.010416666664</c:v>
                      </c:pt>
                      <c:pt idx="25">
                        <c:v>52252.375</c:v>
                      </c:pt>
                      <c:pt idx="26">
                        <c:v>52442.072916666664</c:v>
                      </c:pt>
                      <c:pt idx="27">
                        <c:v>52152.208333333336</c:v>
                      </c:pt>
                      <c:pt idx="28">
                        <c:v>51883.9375</c:v>
                      </c:pt>
                      <c:pt idx="29">
                        <c:v>52254.5625</c:v>
                      </c:pt>
                      <c:pt idx="30">
                        <c:v>52571.791666666664</c:v>
                      </c:pt>
                      <c:pt idx="31">
                        <c:v>52879.583333333336</c:v>
                      </c:pt>
                      <c:pt idx="32">
                        <c:v>53457.875</c:v>
                      </c:pt>
                      <c:pt idx="33">
                        <c:v>54327.375</c:v>
                      </c:pt>
                      <c:pt idx="34">
                        <c:v>54822.40625</c:v>
                      </c:pt>
                      <c:pt idx="35">
                        <c:v>55185.59375</c:v>
                      </c:pt>
                      <c:pt idx="36">
                        <c:v>55116.760416666664</c:v>
                      </c:pt>
                      <c:pt idx="37">
                        <c:v>55368.020833333336</c:v>
                      </c:pt>
                      <c:pt idx="38">
                        <c:v>55624.40625</c:v>
                      </c:pt>
                      <c:pt idx="39">
                        <c:v>55764.885416666664</c:v>
                      </c:pt>
                      <c:pt idx="40">
                        <c:v>55988.145833333336</c:v>
                      </c:pt>
                      <c:pt idx="41">
                        <c:v>55911.625</c:v>
                      </c:pt>
                      <c:pt idx="42">
                        <c:v>55817.072916666664</c:v>
                      </c:pt>
                      <c:pt idx="43">
                        <c:v>55533.833333333336</c:v>
                      </c:pt>
                      <c:pt idx="44">
                        <c:v>55014.34375</c:v>
                      </c:pt>
                      <c:pt idx="45">
                        <c:v>54522.71875</c:v>
                      </c:pt>
                      <c:pt idx="46">
                        <c:v>54063.75</c:v>
                      </c:pt>
                      <c:pt idx="47">
                        <c:v>53194.791666666664</c:v>
                      </c:pt>
                      <c:pt idx="48">
                        <c:v>53108.114583333336</c:v>
                      </c:pt>
                      <c:pt idx="49">
                        <c:v>53224.947916666664</c:v>
                      </c:pt>
                      <c:pt idx="50">
                        <c:v>53746.15625</c:v>
                      </c:pt>
                      <c:pt idx="51">
                        <c:v>54521.583333333336</c:v>
                      </c:pt>
                    </c:numCache>
                  </c:numRef>
                </c:yVal>
                <c:smooth val="1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4-3031-4C14-A0CA-E72DD373E08D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'CANAL MMWR'!$A$14</c15:sqref>
                        </c15:formulaRef>
                      </c:ext>
                    </c:extLst>
                    <c:strCache>
                      <c:ptCount val="1"/>
                      <c:pt idx="0">
                        <c:v>Desv est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'CANAL MMWR'!$B$12:$BA$12</c15:sqref>
                        </c15:formulaRef>
                      </c:ext>
                    </c:extLst>
                    <c:numCache>
                      <c:formatCode>General</c:formatCod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numCache>
                  </c:numRef>
                </c:xVal>
                <c:y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'CANAL MMWR'!$B$14:$BA$14</c15:sqref>
                        </c15:formulaRef>
                      </c:ext>
                    </c:extLst>
                    <c:numCache>
                      <c:formatCode>General</c:formatCode>
                      <c:ptCount val="52"/>
                      <c:pt idx="0">
                        <c:v>13806.355121588791</c:v>
                      </c:pt>
                      <c:pt idx="1">
                        <c:v>13886.194580737398</c:v>
                      </c:pt>
                      <c:pt idx="2">
                        <c:v>13963.950111817536</c:v>
                      </c:pt>
                      <c:pt idx="3">
                        <c:v>14165.32047754582</c:v>
                      </c:pt>
                      <c:pt idx="4">
                        <c:v>14259.252982662674</c:v>
                      </c:pt>
                      <c:pt idx="5">
                        <c:v>14332.808499392684</c:v>
                      </c:pt>
                      <c:pt idx="6">
                        <c:v>14244.647617148423</c:v>
                      </c:pt>
                      <c:pt idx="7">
                        <c:v>14067.563776005971</c:v>
                      </c:pt>
                      <c:pt idx="8">
                        <c:v>14752.234446896711</c:v>
                      </c:pt>
                      <c:pt idx="9">
                        <c:v>15390.482214311378</c:v>
                      </c:pt>
                      <c:pt idx="10">
                        <c:v>16026.9898909559</c:v>
                      </c:pt>
                      <c:pt idx="11">
                        <c:v>16528.654850540959</c:v>
                      </c:pt>
                      <c:pt idx="12">
                        <c:v>17080.718248869354</c:v>
                      </c:pt>
                      <c:pt idx="13">
                        <c:v>17278.911426888135</c:v>
                      </c:pt>
                      <c:pt idx="14">
                        <c:v>17313.185701551385</c:v>
                      </c:pt>
                      <c:pt idx="15">
                        <c:v>17140.015469318772</c:v>
                      </c:pt>
                      <c:pt idx="16">
                        <c:v>17026.429415017148</c:v>
                      </c:pt>
                      <c:pt idx="17">
                        <c:v>16676.696024215977</c:v>
                      </c:pt>
                      <c:pt idx="18">
                        <c:v>16606.01188868835</c:v>
                      </c:pt>
                      <c:pt idx="19">
                        <c:v>16922.830309450492</c:v>
                      </c:pt>
                      <c:pt idx="20">
                        <c:v>16709.2749160741</c:v>
                      </c:pt>
                      <c:pt idx="21">
                        <c:v>16231.090340408029</c:v>
                      </c:pt>
                      <c:pt idx="22">
                        <c:v>15986.956966701124</c:v>
                      </c:pt>
                      <c:pt idx="23">
                        <c:v>15793.680775947134</c:v>
                      </c:pt>
                      <c:pt idx="24">
                        <c:v>15337.669881696191</c:v>
                      </c:pt>
                      <c:pt idx="25">
                        <c:v>15245.742768841543</c:v>
                      </c:pt>
                      <c:pt idx="26">
                        <c:v>14939.377061799709</c:v>
                      </c:pt>
                      <c:pt idx="27">
                        <c:v>14508.828014562047</c:v>
                      </c:pt>
                      <c:pt idx="28">
                        <c:v>13928.617606105254</c:v>
                      </c:pt>
                      <c:pt idx="29">
                        <c:v>13652.469395150692</c:v>
                      </c:pt>
                      <c:pt idx="30">
                        <c:v>13388.692347544367</c:v>
                      </c:pt>
                      <c:pt idx="31">
                        <c:v>13066.050753296475</c:v>
                      </c:pt>
                      <c:pt idx="32">
                        <c:v>12773.455195299188</c:v>
                      </c:pt>
                      <c:pt idx="33">
                        <c:v>12665.056981399857</c:v>
                      </c:pt>
                      <c:pt idx="34">
                        <c:v>12295.228649724786</c:v>
                      </c:pt>
                      <c:pt idx="35">
                        <c:v>11977.400763260366</c:v>
                      </c:pt>
                      <c:pt idx="36">
                        <c:v>11873.766435425956</c:v>
                      </c:pt>
                      <c:pt idx="37">
                        <c:v>11484.555271713174</c:v>
                      </c:pt>
                      <c:pt idx="38">
                        <c:v>11336.291910755266</c:v>
                      </c:pt>
                      <c:pt idx="39">
                        <c:v>11082.119481750089</c:v>
                      </c:pt>
                      <c:pt idx="40">
                        <c:v>10873.562312691376</c:v>
                      </c:pt>
                      <c:pt idx="41">
                        <c:v>10645.142243987952</c:v>
                      </c:pt>
                      <c:pt idx="42">
                        <c:v>10447.751430956234</c:v>
                      </c:pt>
                      <c:pt idx="43">
                        <c:v>10105.631239604827</c:v>
                      </c:pt>
                      <c:pt idx="44">
                        <c:v>10003.813384303034</c:v>
                      </c:pt>
                      <c:pt idx="45">
                        <c:v>9786.0222193678128</c:v>
                      </c:pt>
                      <c:pt idx="46">
                        <c:v>10024.623777164119</c:v>
                      </c:pt>
                      <c:pt idx="47">
                        <c:v>9822.285146185819</c:v>
                      </c:pt>
                      <c:pt idx="48">
                        <c:v>9879.166437103675</c:v>
                      </c:pt>
                      <c:pt idx="49">
                        <c:v>10208.089705687551</c:v>
                      </c:pt>
                      <c:pt idx="50">
                        <c:v>10783.326361444979</c:v>
                      </c:pt>
                      <c:pt idx="51">
                        <c:v>11362.32834985085</c:v>
                      </c:pt>
                    </c:numCache>
                  </c:numRef>
                </c:yVal>
                <c:smooth val="1"/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5-3031-4C14-A0CA-E72DD373E08D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'CANAL MMWR'!$A$15</c15:sqref>
                        </c15:formulaRef>
                      </c:ext>
                    </c:extLst>
                    <c:strCache>
                      <c:ptCount val="1"/>
                      <c:pt idx="0">
                        <c:v>CV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'CANAL MMWR'!$B$12:$BA$12</c15:sqref>
                        </c15:formulaRef>
                      </c:ext>
                    </c:extLst>
                    <c:numCache>
                      <c:formatCode>General</c:formatCod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numCache>
                  </c:numRef>
                </c:xVal>
                <c:y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'CANAL MMWR'!$B$15:$BA$15</c15:sqref>
                        </c15:formulaRef>
                      </c:ext>
                    </c:extLst>
                    <c:numCache>
                      <c:formatCode>General</c:formatCode>
                      <c:ptCount val="52"/>
                      <c:pt idx="0">
                        <c:v>0.22433330856656339</c:v>
                      </c:pt>
                      <c:pt idx="1">
                        <c:v>0.224037918562458</c:v>
                      </c:pt>
                      <c:pt idx="2">
                        <c:v>0.22421614217588559</c:v>
                      </c:pt>
                      <c:pt idx="3">
                        <c:v>0.22579793379314125</c:v>
                      </c:pt>
                      <c:pt idx="4">
                        <c:v>0.22602749543171169</c:v>
                      </c:pt>
                      <c:pt idx="5">
                        <c:v>0.2262919450507675</c:v>
                      </c:pt>
                      <c:pt idx="6">
                        <c:v>0.22596089230029004</c:v>
                      </c:pt>
                      <c:pt idx="7">
                        <c:v>0.22666354752767584</c:v>
                      </c:pt>
                      <c:pt idx="8">
                        <c:v>0.23800112477185928</c:v>
                      </c:pt>
                      <c:pt idx="9">
                        <c:v>0.2497506345793809</c:v>
                      </c:pt>
                      <c:pt idx="10">
                        <c:v>0.26415507217810164</c:v>
                      </c:pt>
                      <c:pt idx="11">
                        <c:v>0.2767831226233482</c:v>
                      </c:pt>
                      <c:pt idx="12">
                        <c:v>0.29122818751279123</c:v>
                      </c:pt>
                      <c:pt idx="13">
                        <c:v>0.30059865047211809</c:v>
                      </c:pt>
                      <c:pt idx="14">
                        <c:v>0.30797144305198604</c:v>
                      </c:pt>
                      <c:pt idx="15">
                        <c:v>0.31087200574167329</c:v>
                      </c:pt>
                      <c:pt idx="16">
                        <c:v>0.31472191574572017</c:v>
                      </c:pt>
                      <c:pt idx="17">
                        <c:v>0.31635986391363308</c:v>
                      </c:pt>
                      <c:pt idx="18">
                        <c:v>0.32010927109621662</c:v>
                      </c:pt>
                      <c:pt idx="19">
                        <c:v>0.32712842155749183</c:v>
                      </c:pt>
                      <c:pt idx="20">
                        <c:v>0.32221824555284811</c:v>
                      </c:pt>
                      <c:pt idx="21">
                        <c:v>0.31631324630658142</c:v>
                      </c:pt>
                      <c:pt idx="22">
                        <c:v>0.31109503960136559</c:v>
                      </c:pt>
                      <c:pt idx="23">
                        <c:v>0.30570590094233013</c:v>
                      </c:pt>
                      <c:pt idx="24">
                        <c:v>0.29558609344320347</c:v>
                      </c:pt>
                      <c:pt idx="25">
                        <c:v>0.2917712882685532</c:v>
                      </c:pt>
                      <c:pt idx="26">
                        <c:v>0.28487388523979973</c:v>
                      </c:pt>
                      <c:pt idx="27">
                        <c:v>0.27820160407835803</c:v>
                      </c:pt>
                      <c:pt idx="28">
                        <c:v>0.26845721965695557</c:v>
                      </c:pt>
                      <c:pt idx="29">
                        <c:v>0.26126846617748817</c:v>
                      </c:pt>
                      <c:pt idx="30">
                        <c:v>0.25467445417184664</c:v>
                      </c:pt>
                      <c:pt idx="31">
                        <c:v>0.24709065256685031</c:v>
                      </c:pt>
                      <c:pt idx="32">
                        <c:v>0.23894431260687388</c:v>
                      </c:pt>
                      <c:pt idx="33">
                        <c:v>0.2331247733099539</c:v>
                      </c:pt>
                      <c:pt idx="34">
                        <c:v>0.22427378677353815</c:v>
                      </c:pt>
                      <c:pt idx="35">
                        <c:v>0.2170385412091424</c:v>
                      </c:pt>
                      <c:pt idx="36">
                        <c:v>0.21542932395996678</c:v>
                      </c:pt>
                      <c:pt idx="37">
                        <c:v>0.20742217436818874</c:v>
                      </c:pt>
                      <c:pt idx="38">
                        <c:v>0.20380068166130341</c:v>
                      </c:pt>
                      <c:pt idx="39">
                        <c:v>0.19872935089790275</c:v>
                      </c:pt>
                      <c:pt idx="40">
                        <c:v>0.1942118666522735</c:v>
                      </c:pt>
                      <c:pt idx="41">
                        <c:v>0.19039228861597121</c:v>
                      </c:pt>
                      <c:pt idx="42">
                        <c:v>0.1871784184483202</c:v>
                      </c:pt>
                      <c:pt idx="43">
                        <c:v>0.18197251356569105</c:v>
                      </c:pt>
                      <c:pt idx="44">
                        <c:v>0.18184009300852622</c:v>
                      </c:pt>
                      <c:pt idx="45">
                        <c:v>0.17948522090835414</c:v>
                      </c:pt>
                      <c:pt idx="46">
                        <c:v>0.18542227975610495</c:v>
                      </c:pt>
                      <c:pt idx="47">
                        <c:v>0.18464749721617457</c:v>
                      </c:pt>
                      <c:pt idx="48">
                        <c:v>0.18601990514278219</c:v>
                      </c:pt>
                      <c:pt idx="49">
                        <c:v>0.19179144565195577</c:v>
                      </c:pt>
                      <c:pt idx="50">
                        <c:v>0.20063437301983766</c:v>
                      </c:pt>
                      <c:pt idx="51">
                        <c:v>0.2084005572689259</c:v>
                      </c:pt>
                    </c:numCache>
                  </c:numRef>
                </c:yVal>
                <c:smooth val="1"/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6-3031-4C14-A0CA-E72DD373E08D}"/>
                  </c:ext>
                </c:extLst>
              </c15:ser>
            </c15:filteredScatterSeries>
          </c:ext>
        </c:extLst>
      </c:scatterChart>
      <c:valAx>
        <c:axId val="1480396544"/>
        <c:scaling>
          <c:orientation val="minMax"/>
          <c:max val="52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80397632"/>
        <c:crosses val="autoZero"/>
        <c:crossBetween val="midCat"/>
        <c:majorUnit val="1"/>
      </c:valAx>
      <c:valAx>
        <c:axId val="14803976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Razon</a:t>
                </a:r>
                <a:r>
                  <a:rPr lang="es-CO" baseline="0"/>
                  <a:t> OBS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80396544"/>
        <c:crosses val="autoZero"/>
        <c:crossBetween val="midCat"/>
      </c:valAx>
      <c:valAx>
        <c:axId val="1480398720"/>
        <c:scaling>
          <c:orientation val="minMax"/>
        </c:scaling>
        <c:delete val="0"/>
        <c:axPos val="r"/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80393280"/>
        <c:crosses val="max"/>
        <c:crossBetween val="midCat"/>
      </c:valAx>
      <c:valAx>
        <c:axId val="1480393280"/>
        <c:scaling>
          <c:orientation val="minMax"/>
          <c:max val="52"/>
          <c:min val="1"/>
        </c:scaling>
        <c:delete val="1"/>
        <c:axPos val="t"/>
        <c:numFmt formatCode="General" sourceLinked="1"/>
        <c:majorTickMark val="out"/>
        <c:minorTickMark val="none"/>
        <c:tickLblPos val="nextTo"/>
        <c:crossAx val="1480398720"/>
        <c:crosses val="max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'CANAL MMWR'!$B$16:$BA$16</c:f>
              <c:numCache>
                <c:formatCode>General</c:formatCode>
                <c:ptCount val="52"/>
                <c:pt idx="0">
                  <c:v>0.56030671520953579</c:v>
                </c:pt>
                <c:pt idx="1">
                  <c:v>0.56088567961758229</c:v>
                </c:pt>
                <c:pt idx="2">
                  <c:v>0.5605363613352643</c:v>
                </c:pt>
                <c:pt idx="3">
                  <c:v>0.55743604976544314</c:v>
                </c:pt>
                <c:pt idx="4">
                  <c:v>0.55698610895384504</c:v>
                </c:pt>
                <c:pt idx="5">
                  <c:v>0.55646778770049576</c:v>
                </c:pt>
                <c:pt idx="6">
                  <c:v>0.5571166510914316</c:v>
                </c:pt>
                <c:pt idx="7">
                  <c:v>0.55573944684575538</c:v>
                </c:pt>
                <c:pt idx="8">
                  <c:v>0.53351779544715583</c:v>
                </c:pt>
                <c:pt idx="9">
                  <c:v>0.51048875622441336</c:v>
                </c:pt>
                <c:pt idx="10">
                  <c:v>0.48225605853092079</c:v>
                </c:pt>
                <c:pt idx="11">
                  <c:v>0.4575050796582375</c:v>
                </c:pt>
                <c:pt idx="12">
                  <c:v>0.42919275247492916</c:v>
                </c:pt>
                <c:pt idx="13">
                  <c:v>0.4108266450746485</c:v>
                </c:pt>
                <c:pt idx="14">
                  <c:v>0.39637597161810734</c:v>
                </c:pt>
                <c:pt idx="15">
                  <c:v>0.39069086874632042</c:v>
                </c:pt>
                <c:pt idx="16">
                  <c:v>0.38314504513838843</c:v>
                </c:pt>
                <c:pt idx="17">
                  <c:v>0.37993466672927922</c:v>
                </c:pt>
                <c:pt idx="18">
                  <c:v>0.37258582865141543</c:v>
                </c:pt>
                <c:pt idx="19">
                  <c:v>0.35882829374731606</c:v>
                </c:pt>
                <c:pt idx="20">
                  <c:v>0.36845223871641775</c:v>
                </c:pt>
                <c:pt idx="21">
                  <c:v>0.38002603723910044</c:v>
                </c:pt>
                <c:pt idx="22">
                  <c:v>0.3902537223813235</c:v>
                </c:pt>
                <c:pt idx="23">
                  <c:v>0.40081643415303292</c:v>
                </c:pt>
                <c:pt idx="24">
                  <c:v>0.42065125685132121</c:v>
                </c:pt>
                <c:pt idx="25">
                  <c:v>0.4281282749936357</c:v>
                </c:pt>
                <c:pt idx="26">
                  <c:v>0.44164718492999255</c:v>
                </c:pt>
                <c:pt idx="27">
                  <c:v>0.45472485600641821</c:v>
                </c:pt>
                <c:pt idx="28">
                  <c:v>0.47382384947236711</c:v>
                </c:pt>
                <c:pt idx="29">
                  <c:v>0.48791380629212322</c:v>
                </c:pt>
                <c:pt idx="30">
                  <c:v>0.50083806982318058</c:v>
                </c:pt>
                <c:pt idx="31">
                  <c:v>0.51570232096897339</c:v>
                </c:pt>
                <c:pt idx="32">
                  <c:v>0.53166914729052728</c:v>
                </c:pt>
                <c:pt idx="33">
                  <c:v>0.54307544431249033</c:v>
                </c:pt>
                <c:pt idx="34">
                  <c:v>0.56042337792386521</c:v>
                </c:pt>
                <c:pt idx="35">
                  <c:v>0.57460445923008097</c:v>
                </c:pt>
                <c:pt idx="36">
                  <c:v>0.57775852503846514</c:v>
                </c:pt>
                <c:pt idx="37">
                  <c:v>0.59345253823835009</c:v>
                </c:pt>
                <c:pt idx="38">
                  <c:v>0.60055066394384538</c:v>
                </c:pt>
                <c:pt idx="39">
                  <c:v>0.61049047224011055</c:v>
                </c:pt>
                <c:pt idx="40">
                  <c:v>0.61934474136154394</c:v>
                </c:pt>
                <c:pt idx="41">
                  <c:v>0.62683111431269645</c:v>
                </c:pt>
                <c:pt idx="42">
                  <c:v>0.63313029984129243</c:v>
                </c:pt>
                <c:pt idx="43">
                  <c:v>0.64333387341124548</c:v>
                </c:pt>
                <c:pt idx="44">
                  <c:v>0.64359341770328871</c:v>
                </c:pt>
                <c:pt idx="45">
                  <c:v>0.64820896701962583</c:v>
                </c:pt>
                <c:pt idx="46">
                  <c:v>0.63657233167803429</c:v>
                </c:pt>
                <c:pt idx="47">
                  <c:v>0.63809090545629776</c:v>
                </c:pt>
                <c:pt idx="48">
                  <c:v>0.63540098592014693</c:v>
                </c:pt>
                <c:pt idx="49">
                  <c:v>0.62408876652216672</c:v>
                </c:pt>
                <c:pt idx="50">
                  <c:v>0.60675662888111814</c:v>
                </c:pt>
                <c:pt idx="51">
                  <c:v>0.59153490775290529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8C7-4072-AD13-77B7AB07C161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'CANAL MMWR'!$B$17:$BA$17</c:f>
              <c:numCache>
                <c:formatCode>General</c:formatCode>
                <c:ptCount val="52"/>
                <c:pt idx="0">
                  <c:v>1.4396932847904642</c:v>
                </c:pt>
                <c:pt idx="1">
                  <c:v>1.4391143203824177</c:v>
                </c:pt>
                <c:pt idx="2">
                  <c:v>1.4394636386647357</c:v>
                </c:pt>
                <c:pt idx="3">
                  <c:v>1.4425639502345569</c:v>
                </c:pt>
                <c:pt idx="4">
                  <c:v>1.443013891046155</c:v>
                </c:pt>
                <c:pt idx="5">
                  <c:v>1.4435322122995042</c:v>
                </c:pt>
                <c:pt idx="6">
                  <c:v>1.4428833489085684</c:v>
                </c:pt>
                <c:pt idx="7">
                  <c:v>1.4442605531542445</c:v>
                </c:pt>
                <c:pt idx="8">
                  <c:v>1.4664822045528441</c:v>
                </c:pt>
                <c:pt idx="9">
                  <c:v>1.4895112437755866</c:v>
                </c:pt>
                <c:pt idx="10">
                  <c:v>1.5177439414690792</c:v>
                </c:pt>
                <c:pt idx="11">
                  <c:v>1.5424949203417624</c:v>
                </c:pt>
                <c:pt idx="12">
                  <c:v>1.5708072475250709</c:v>
                </c:pt>
                <c:pt idx="13">
                  <c:v>1.5891733549253515</c:v>
                </c:pt>
                <c:pt idx="14">
                  <c:v>1.6036240283818928</c:v>
                </c:pt>
                <c:pt idx="15">
                  <c:v>1.6093091312536796</c:v>
                </c:pt>
                <c:pt idx="16">
                  <c:v>1.6168549548616116</c:v>
                </c:pt>
                <c:pt idx="17">
                  <c:v>1.6200653332707207</c:v>
                </c:pt>
                <c:pt idx="18">
                  <c:v>1.6274141713485846</c:v>
                </c:pt>
                <c:pt idx="19">
                  <c:v>1.6411717062526838</c:v>
                </c:pt>
                <c:pt idx="20">
                  <c:v>1.6315477612835823</c:v>
                </c:pt>
                <c:pt idx="21">
                  <c:v>1.6199739627608996</c:v>
                </c:pt>
                <c:pt idx="22">
                  <c:v>1.6097462776186764</c:v>
                </c:pt>
                <c:pt idx="23">
                  <c:v>1.5991835658469671</c:v>
                </c:pt>
                <c:pt idx="24">
                  <c:v>1.5793487431486788</c:v>
                </c:pt>
                <c:pt idx="25">
                  <c:v>1.5718717250063643</c:v>
                </c:pt>
                <c:pt idx="26">
                  <c:v>1.5583528150700074</c:v>
                </c:pt>
                <c:pt idx="27">
                  <c:v>1.5452751439935817</c:v>
                </c:pt>
                <c:pt idx="28">
                  <c:v>1.526176150527633</c:v>
                </c:pt>
                <c:pt idx="29">
                  <c:v>1.5120861937078769</c:v>
                </c:pt>
                <c:pt idx="30">
                  <c:v>1.4991619301768195</c:v>
                </c:pt>
                <c:pt idx="31">
                  <c:v>1.4842976790310267</c:v>
                </c:pt>
                <c:pt idx="32">
                  <c:v>1.4683308527094727</c:v>
                </c:pt>
                <c:pt idx="33">
                  <c:v>1.4569245556875097</c:v>
                </c:pt>
                <c:pt idx="34">
                  <c:v>1.4395766220761348</c:v>
                </c:pt>
                <c:pt idx="35">
                  <c:v>1.425395540769919</c:v>
                </c:pt>
                <c:pt idx="36">
                  <c:v>1.4222414749615349</c:v>
                </c:pt>
                <c:pt idx="37">
                  <c:v>1.40654746176165</c:v>
                </c:pt>
                <c:pt idx="38">
                  <c:v>1.3994493360561546</c:v>
                </c:pt>
                <c:pt idx="39">
                  <c:v>1.3895095277598895</c:v>
                </c:pt>
                <c:pt idx="40">
                  <c:v>1.380655258638456</c:v>
                </c:pt>
                <c:pt idx="41">
                  <c:v>1.3731688856873037</c:v>
                </c:pt>
                <c:pt idx="42">
                  <c:v>1.3668697001587076</c:v>
                </c:pt>
                <c:pt idx="43">
                  <c:v>1.3566661265887545</c:v>
                </c:pt>
                <c:pt idx="44">
                  <c:v>1.3564065822967113</c:v>
                </c:pt>
                <c:pt idx="45">
                  <c:v>1.3517910329803742</c:v>
                </c:pt>
                <c:pt idx="46">
                  <c:v>1.3634276683219657</c:v>
                </c:pt>
                <c:pt idx="47">
                  <c:v>1.3619090945437022</c:v>
                </c:pt>
                <c:pt idx="48">
                  <c:v>1.364599014079853</c:v>
                </c:pt>
                <c:pt idx="49">
                  <c:v>1.3759112334778334</c:v>
                </c:pt>
                <c:pt idx="50">
                  <c:v>1.3932433711188819</c:v>
                </c:pt>
                <c:pt idx="51">
                  <c:v>1.4084650922470947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C7-4072-AD13-77B7AB07C161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'CANAL MMWR'!$B$18:$BA$18</c:f>
              <c:numCache>
                <c:formatCode>General</c:formatCode>
                <c:ptCount val="52"/>
                <c:pt idx="0">
                  <c:v>0.54104435550617802</c:v>
                </c:pt>
                <c:pt idx="1">
                  <c:v>0.48270895575440165</c:v>
                </c:pt>
                <c:pt idx="2">
                  <c:v>0.54416443753333665</c:v>
                </c:pt>
                <c:pt idx="3">
                  <c:v>0.52430480835903692</c:v>
                </c:pt>
                <c:pt idx="4">
                  <c:v>0.55015057895996078</c:v>
                </c:pt>
                <c:pt idx="5">
                  <c:v>0.57485521554603647</c:v>
                </c:pt>
                <c:pt idx="6">
                  <c:v>0.57420391148456407</c:v>
                </c:pt>
                <c:pt idx="7">
                  <c:v>0.56836825241028655</c:v>
                </c:pt>
                <c:pt idx="8">
                  <c:v>0.63284190296100151</c:v>
                </c:pt>
                <c:pt idx="9">
                  <c:v>0.64238589036969518</c:v>
                </c:pt>
                <c:pt idx="10">
                  <c:v>0.55956013958099948</c:v>
                </c:pt>
                <c:pt idx="11">
                  <c:v>0.5815932826207505</c:v>
                </c:pt>
                <c:pt idx="12">
                  <c:v>0.44132514193775607</c:v>
                </c:pt>
                <c:pt idx="13">
                  <c:v>0.33716837252457305</c:v>
                </c:pt>
                <c:pt idx="14">
                  <c:v>0.29987448159267183</c:v>
                </c:pt>
                <c:pt idx="15">
                  <c:v>0.29884675703907831</c:v>
                </c:pt>
                <c:pt idx="16">
                  <c:v>0.30506516491861513</c:v>
                </c:pt>
                <c:pt idx="17">
                  <c:v>0.32226535522149163</c:v>
                </c:pt>
                <c:pt idx="18">
                  <c:v>0.37323565396137393</c:v>
                </c:pt>
                <c:pt idx="19">
                  <c:v>0.4162844175247975</c:v>
                </c:pt>
                <c:pt idx="20">
                  <c:v>0.40613602347641442</c:v>
                </c:pt>
                <c:pt idx="21">
                  <c:v>0.38995704699131012</c:v>
                </c:pt>
                <c:pt idx="22">
                  <c:v>0.41177831070142068</c:v>
                </c:pt>
                <c:pt idx="23">
                  <c:v>0.37746557365877048</c:v>
                </c:pt>
                <c:pt idx="24">
                  <c:v>0.35298418399046844</c:v>
                </c:pt>
                <c:pt idx="25">
                  <c:v>0.42151194084479415</c:v>
                </c:pt>
                <c:pt idx="26">
                  <c:v>0.39924051120690907</c:v>
                </c:pt>
                <c:pt idx="27">
                  <c:v>0.48630730721693632</c:v>
                </c:pt>
                <c:pt idx="28">
                  <c:v>0.57715357474555584</c:v>
                </c:pt>
                <c:pt idx="29">
                  <c:v>0.41992505439118355</c:v>
                </c:pt>
                <c:pt idx="30">
                  <c:v>0.5670341271420114</c:v>
                </c:pt>
                <c:pt idx="31">
                  <c:v>0.51462205797763783</c:v>
                </c:pt>
                <c:pt idx="32">
                  <c:v>0.66450452809805849</c:v>
                </c:pt>
                <c:pt idx="33">
                  <c:v>0.54615191696635446</c:v>
                </c:pt>
                <c:pt idx="34">
                  <c:v>0.56526158043272678</c:v>
                </c:pt>
                <c:pt idx="35">
                  <c:v>0.55414824634372983</c:v>
                </c:pt>
                <c:pt idx="36">
                  <c:v>0.57677555356441224</c:v>
                </c:pt>
                <c:pt idx="37">
                  <c:v>0.58743295336319656</c:v>
                </c:pt>
                <c:pt idx="38">
                  <c:v>0.64131920509263862</c:v>
                </c:pt>
                <c:pt idx="39">
                  <c:v>0.63373213691635777</c:v>
                </c:pt>
                <c:pt idx="40">
                  <c:v>0.50694659695448918</c:v>
                </c:pt>
                <c:pt idx="41">
                  <c:v>0.68808588553811478</c:v>
                </c:pt>
                <c:pt idx="42">
                  <c:v>0.5951763190735212</c:v>
                </c:pt>
                <c:pt idx="43">
                  <c:v>0.55823627038171919</c:v>
                </c:pt>
                <c:pt idx="44">
                  <c:v>0.74298805027552473</c:v>
                </c:pt>
                <c:pt idx="45">
                  <c:v>0.62893048597287715</c:v>
                </c:pt>
                <c:pt idx="46">
                  <c:v>0.60215948764190419</c:v>
                </c:pt>
                <c:pt idx="47">
                  <c:v>0.66871208412477723</c:v>
                </c:pt>
                <c:pt idx="48">
                  <c:v>0.58196379672833265</c:v>
                </c:pt>
                <c:pt idx="49">
                  <c:v>0.59455201439644434</c:v>
                </c:pt>
                <c:pt idx="50">
                  <c:v>0.58564188020422392</c:v>
                </c:pt>
                <c:pt idx="51">
                  <c:v>0.96020689054334751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C7-4072-AD13-77B7AB07C161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'CANAL MMWR'!$B$19:$BA$19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8C7-4072-AD13-77B7AB07C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0390016"/>
        <c:axId val="1480389472"/>
      </c:lineChart>
      <c:catAx>
        <c:axId val="1480390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80389472"/>
        <c:crosses val="autoZero"/>
        <c:auto val="1"/>
        <c:lblAlgn val="ctr"/>
        <c:lblOffset val="100"/>
        <c:noMultiLvlLbl val="0"/>
      </c:catAx>
      <c:valAx>
        <c:axId val="1480389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8039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1973580</xdr:colOff>
      <xdr:row>28</xdr:row>
      <xdr:rowOff>30480</xdr:rowOff>
    </xdr:from>
    <xdr:to>
      <xdr:col>2</xdr:col>
      <xdr:colOff>533400</xdr:colOff>
      <xdr:row>30</xdr:row>
      <xdr:rowOff>105996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8AC3538C-C184-449E-82AB-BA4E327E9B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8795" t="72800" r="37417" b="2741"/>
        <a:stretch/>
      </xdr:blipFill>
      <xdr:spPr>
        <a:xfrm>
          <a:off x="1973580" y="5516880"/>
          <a:ext cx="1493520" cy="6336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766437</xdr:colOff>
      <xdr:row>3</xdr:row>
      <xdr:rowOff>48986</xdr:rowOff>
    </xdr:from>
    <xdr:to>
      <xdr:col>22</xdr:col>
      <xdr:colOff>725805</xdr:colOff>
      <xdr:row>30</xdr:row>
      <xdr:rowOff>15240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4F2467FB-8001-42A5-86C2-66A2A0C8A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771525</xdr:colOff>
      <xdr:row>1</xdr:row>
      <xdr:rowOff>47624</xdr:rowOff>
    </xdr:from>
    <xdr:to>
      <xdr:col>22</xdr:col>
      <xdr:colOff>704851</xdr:colOff>
      <xdr:row>3</xdr:row>
      <xdr:rowOff>85725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xmlns="" id="{595A8C4C-A0FA-1A28-A0CC-386F229E4176}"/>
            </a:ext>
          </a:extLst>
        </xdr:cNvPr>
        <xdr:cNvSpPr/>
      </xdr:nvSpPr>
      <xdr:spPr>
        <a:xfrm>
          <a:off x="9639300" y="247649"/>
          <a:ext cx="10086976" cy="428626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800"/>
            <a:t>Recuerden poner titulo al grafico y la fuente de informacion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13</xdr:row>
      <xdr:rowOff>166686</xdr:rowOff>
    </xdr:from>
    <xdr:to>
      <xdr:col>20</xdr:col>
      <xdr:colOff>666750</xdr:colOff>
      <xdr:row>47</xdr:row>
      <xdr:rowOff>122464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E14B6AE5-0151-4C49-A245-57005CBC4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504823</xdr:colOff>
      <xdr:row>16</xdr:row>
      <xdr:rowOff>119060</xdr:rowOff>
    </xdr:from>
    <xdr:to>
      <xdr:col>15</xdr:col>
      <xdr:colOff>1085850</xdr:colOff>
      <xdr:row>42</xdr:row>
      <xdr:rowOff>104774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6BBFFBA0-4BAE-47C5-8BD1-9FB14AFDB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504823</xdr:colOff>
      <xdr:row>17</xdr:row>
      <xdr:rowOff>119061</xdr:rowOff>
    </xdr:from>
    <xdr:to>
      <xdr:col>12</xdr:col>
      <xdr:colOff>1036320</xdr:colOff>
      <xdr:row>43</xdr:row>
      <xdr:rowOff>175260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808F659-DAA7-4A5F-9F73-5AAFB858A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609600</xdr:colOff>
      <xdr:row>22</xdr:row>
      <xdr:rowOff>14286</xdr:rowOff>
    </xdr:from>
    <xdr:to>
      <xdr:col>20</xdr:col>
      <xdr:colOff>714375</xdr:colOff>
      <xdr:row>41</xdr:row>
      <xdr:rowOff>171449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8C6DD219-353A-42DF-882F-8A45A0A43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382905</xdr:colOff>
      <xdr:row>21</xdr:row>
      <xdr:rowOff>139065</xdr:rowOff>
    </xdr:from>
    <xdr:to>
      <xdr:col>45</xdr:col>
      <xdr:colOff>314325</xdr:colOff>
      <xdr:row>42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8426C1FB-385D-D1A5-A383-53562E3005B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salud-my.sharepoint.com/Users/Usuario/Downloads/TALLER%20INUSUALES_Ajustado_0111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salud-my.sharepoint.com/personal/saparicio_ins_gov_co/Documents/IRA/2022/Analisis%20semanales/SE%2048_2022/CANALES%20ENDEMICOS/CANAL%20ENDEMICO%20POR%20SERVICIO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Ejercicio%20Inusuales_FETP_TutoresOK%20(1)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DE CONTROL"/>
      <sheetName val="CANALES MEDIAS-MEDIANAS"/>
      <sheetName val="CANALES BORTMAN"/>
      <sheetName val="CANALES MMWR"/>
    </sheetNames>
    <sheetDataSet>
      <sheetData sheetId="0" refreshError="1"/>
      <sheetData sheetId="1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ltas"/>
      <sheetName val="Hosp"/>
      <sheetName val="UCI"/>
      <sheetName val="CANALES"/>
      <sheetName val="VISTA"/>
      <sheetName val="Hoja1"/>
    </sheetNames>
    <sheetDataSet>
      <sheetData sheetId="0">
        <row r="2">
          <cell r="FG2" t="str">
            <v>ET</v>
          </cell>
          <cell r="FH2">
            <v>1</v>
          </cell>
          <cell r="FI2">
            <v>2</v>
          </cell>
          <cell r="FJ2">
            <v>3</v>
          </cell>
          <cell r="FK2">
            <v>4</v>
          </cell>
          <cell r="FL2">
            <v>5</v>
          </cell>
          <cell r="FM2">
            <v>6</v>
          </cell>
          <cell r="FN2">
            <v>7</v>
          </cell>
          <cell r="FO2">
            <v>8</v>
          </cell>
          <cell r="FP2">
            <v>9</v>
          </cell>
          <cell r="FQ2">
            <v>10</v>
          </cell>
          <cell r="FR2">
            <v>11</v>
          </cell>
          <cell r="FS2">
            <v>12</v>
          </cell>
          <cell r="FT2">
            <v>13</v>
          </cell>
          <cell r="FU2">
            <v>14</v>
          </cell>
          <cell r="FV2">
            <v>15</v>
          </cell>
          <cell r="FW2">
            <v>16</v>
          </cell>
          <cell r="FX2">
            <v>17</v>
          </cell>
          <cell r="FY2">
            <v>18</v>
          </cell>
          <cell r="FZ2">
            <v>19</v>
          </cell>
          <cell r="GA2">
            <v>20</v>
          </cell>
          <cell r="GB2">
            <v>21</v>
          </cell>
          <cell r="GC2">
            <v>22</v>
          </cell>
          <cell r="GD2">
            <v>23</v>
          </cell>
          <cell r="GE2">
            <v>24</v>
          </cell>
          <cell r="GF2">
            <v>25</v>
          </cell>
          <cell r="GG2">
            <v>26</v>
          </cell>
          <cell r="GH2">
            <v>27</v>
          </cell>
          <cell r="GI2">
            <v>28</v>
          </cell>
          <cell r="GJ2">
            <v>29</v>
          </cell>
          <cell r="GK2">
            <v>30</v>
          </cell>
          <cell r="GL2">
            <v>31</v>
          </cell>
          <cell r="GM2">
            <v>32</v>
          </cell>
          <cell r="GN2">
            <v>33</v>
          </cell>
          <cell r="GO2">
            <v>34</v>
          </cell>
          <cell r="GP2">
            <v>35</v>
          </cell>
          <cell r="GQ2">
            <v>36</v>
          </cell>
          <cell r="GR2">
            <v>37</v>
          </cell>
          <cell r="GS2">
            <v>38</v>
          </cell>
          <cell r="GT2">
            <v>39</v>
          </cell>
          <cell r="GU2">
            <v>40</v>
          </cell>
          <cell r="GV2">
            <v>41</v>
          </cell>
          <cell r="GW2">
            <v>42</v>
          </cell>
          <cell r="GX2">
            <v>43</v>
          </cell>
          <cell r="GY2">
            <v>44</v>
          </cell>
          <cell r="GZ2">
            <v>45</v>
          </cell>
          <cell r="HA2">
            <v>46</v>
          </cell>
          <cell r="HB2">
            <v>47</v>
          </cell>
          <cell r="HC2">
            <v>48</v>
          </cell>
          <cell r="HD2">
            <v>49</v>
          </cell>
          <cell r="HE2">
            <v>50</v>
          </cell>
          <cell r="HF2">
            <v>51</v>
          </cell>
          <cell r="HG2">
            <v>52</v>
          </cell>
          <cell r="HI2" t="str">
            <v>ET</v>
          </cell>
          <cell r="HJ2">
            <v>1</v>
          </cell>
          <cell r="HK2">
            <v>2</v>
          </cell>
          <cell r="HL2">
            <v>3</v>
          </cell>
          <cell r="HM2">
            <v>4</v>
          </cell>
          <cell r="HN2">
            <v>5</v>
          </cell>
          <cell r="HO2">
            <v>6</v>
          </cell>
          <cell r="HP2">
            <v>7</v>
          </cell>
          <cell r="HQ2">
            <v>8</v>
          </cell>
          <cell r="HR2">
            <v>9</v>
          </cell>
          <cell r="HS2">
            <v>10</v>
          </cell>
          <cell r="HT2">
            <v>11</v>
          </cell>
          <cell r="HU2">
            <v>12</v>
          </cell>
          <cell r="HV2">
            <v>13</v>
          </cell>
          <cell r="HW2">
            <v>14</v>
          </cell>
          <cell r="HX2">
            <v>15</v>
          </cell>
          <cell r="HY2">
            <v>16</v>
          </cell>
          <cell r="HZ2">
            <v>17</v>
          </cell>
          <cell r="IA2">
            <v>18</v>
          </cell>
          <cell r="IB2">
            <v>19</v>
          </cell>
          <cell r="IC2">
            <v>20</v>
          </cell>
          <cell r="ID2">
            <v>21</v>
          </cell>
          <cell r="IE2">
            <v>22</v>
          </cell>
          <cell r="IF2">
            <v>23</v>
          </cell>
          <cell r="IG2">
            <v>24</v>
          </cell>
          <cell r="IH2">
            <v>25</v>
          </cell>
          <cell r="II2">
            <v>26</v>
          </cell>
          <cell r="IJ2">
            <v>27</v>
          </cell>
          <cell r="IK2">
            <v>28</v>
          </cell>
          <cell r="IL2">
            <v>29</v>
          </cell>
          <cell r="IM2">
            <v>30</v>
          </cell>
          <cell r="IN2">
            <v>31</v>
          </cell>
          <cell r="IO2">
            <v>32</v>
          </cell>
          <cell r="IP2">
            <v>33</v>
          </cell>
          <cell r="IQ2">
            <v>34</v>
          </cell>
          <cell r="IR2">
            <v>35</v>
          </cell>
          <cell r="IS2">
            <v>36</v>
          </cell>
          <cell r="IT2">
            <v>37</v>
          </cell>
          <cell r="IU2">
            <v>38</v>
          </cell>
          <cell r="IV2">
            <v>39</v>
          </cell>
          <cell r="IW2">
            <v>40</v>
          </cell>
          <cell r="IX2">
            <v>41</v>
          </cell>
          <cell r="IY2">
            <v>42</v>
          </cell>
          <cell r="IZ2">
            <v>43</v>
          </cell>
          <cell r="JA2">
            <v>44</v>
          </cell>
          <cell r="JB2">
            <v>45</v>
          </cell>
          <cell r="JC2">
            <v>46</v>
          </cell>
          <cell r="JD2">
            <v>47</v>
          </cell>
          <cell r="JE2">
            <v>48</v>
          </cell>
          <cell r="JF2">
            <v>49</v>
          </cell>
          <cell r="JG2">
            <v>50</v>
          </cell>
          <cell r="JH2">
            <v>51</v>
          </cell>
          <cell r="JI2">
            <v>52</v>
          </cell>
          <cell r="JK2" t="str">
            <v>ET</v>
          </cell>
          <cell r="JL2">
            <v>1</v>
          </cell>
          <cell r="JM2">
            <v>2</v>
          </cell>
          <cell r="JN2">
            <v>3</v>
          </cell>
          <cell r="JO2">
            <v>4</v>
          </cell>
          <cell r="JP2">
            <v>5</v>
          </cell>
          <cell r="JQ2">
            <v>6</v>
          </cell>
          <cell r="JR2">
            <v>7</v>
          </cell>
          <cell r="JS2">
            <v>8</v>
          </cell>
          <cell r="JT2">
            <v>9</v>
          </cell>
          <cell r="JU2">
            <v>10</v>
          </cell>
          <cell r="JV2">
            <v>11</v>
          </cell>
          <cell r="JW2">
            <v>12</v>
          </cell>
          <cell r="JX2">
            <v>13</v>
          </cell>
          <cell r="JY2">
            <v>14</v>
          </cell>
          <cell r="JZ2">
            <v>15</v>
          </cell>
          <cell r="KA2">
            <v>16</v>
          </cell>
          <cell r="KB2">
            <v>17</v>
          </cell>
          <cell r="KC2">
            <v>18</v>
          </cell>
          <cell r="KD2">
            <v>19</v>
          </cell>
          <cell r="KE2">
            <v>20</v>
          </cell>
          <cell r="KF2">
            <v>21</v>
          </cell>
          <cell r="KG2">
            <v>22</v>
          </cell>
          <cell r="KH2">
            <v>23</v>
          </cell>
          <cell r="KI2">
            <v>24</v>
          </cell>
          <cell r="KJ2">
            <v>25</v>
          </cell>
          <cell r="KK2">
            <v>26</v>
          </cell>
          <cell r="KL2">
            <v>27</v>
          </cell>
          <cell r="KM2">
            <v>28</v>
          </cell>
          <cell r="KN2">
            <v>29</v>
          </cell>
          <cell r="KO2">
            <v>30</v>
          </cell>
          <cell r="KP2">
            <v>31</v>
          </cell>
          <cell r="KQ2">
            <v>32</v>
          </cell>
          <cell r="KR2">
            <v>33</v>
          </cell>
          <cell r="KS2">
            <v>34</v>
          </cell>
          <cell r="KT2">
            <v>35</v>
          </cell>
          <cell r="KU2">
            <v>36</v>
          </cell>
          <cell r="KV2">
            <v>37</v>
          </cell>
          <cell r="KW2">
            <v>38</v>
          </cell>
          <cell r="KX2">
            <v>39</v>
          </cell>
          <cell r="KY2">
            <v>40</v>
          </cell>
          <cell r="KZ2">
            <v>41</v>
          </cell>
          <cell r="LA2">
            <v>42</v>
          </cell>
          <cell r="LB2">
            <v>43</v>
          </cell>
          <cell r="LC2">
            <v>44</v>
          </cell>
          <cell r="LD2">
            <v>45</v>
          </cell>
          <cell r="LE2">
            <v>46</v>
          </cell>
          <cell r="LF2">
            <v>47</v>
          </cell>
          <cell r="LG2">
            <v>48</v>
          </cell>
          <cell r="LH2">
            <v>49</v>
          </cell>
          <cell r="LI2">
            <v>50</v>
          </cell>
          <cell r="LJ2">
            <v>51</v>
          </cell>
          <cell r="LK2">
            <v>52</v>
          </cell>
          <cell r="LM2" t="str">
            <v>ET</v>
          </cell>
          <cell r="LN2">
            <v>1</v>
          </cell>
          <cell r="LO2">
            <v>2</v>
          </cell>
          <cell r="LP2">
            <v>3</v>
          </cell>
          <cell r="LQ2">
            <v>4</v>
          </cell>
          <cell r="LR2">
            <v>5</v>
          </cell>
          <cell r="LS2">
            <v>6</v>
          </cell>
          <cell r="LT2">
            <v>7</v>
          </cell>
          <cell r="LU2">
            <v>8</v>
          </cell>
          <cell r="LV2">
            <v>9</v>
          </cell>
          <cell r="LW2">
            <v>10</v>
          </cell>
          <cell r="LX2">
            <v>11</v>
          </cell>
          <cell r="LY2">
            <v>12</v>
          </cell>
          <cell r="LZ2">
            <v>13</v>
          </cell>
          <cell r="MA2">
            <v>14</v>
          </cell>
          <cell r="MB2">
            <v>15</v>
          </cell>
          <cell r="MC2">
            <v>16</v>
          </cell>
          <cell r="MD2">
            <v>17</v>
          </cell>
          <cell r="ME2">
            <v>18</v>
          </cell>
          <cell r="MF2">
            <v>19</v>
          </cell>
          <cell r="MG2">
            <v>20</v>
          </cell>
          <cell r="MH2">
            <v>21</v>
          </cell>
          <cell r="MI2">
            <v>22</v>
          </cell>
          <cell r="MJ2">
            <v>23</v>
          </cell>
          <cell r="MK2">
            <v>24</v>
          </cell>
          <cell r="ML2">
            <v>25</v>
          </cell>
          <cell r="MM2">
            <v>26</v>
          </cell>
          <cell r="MN2">
            <v>27</v>
          </cell>
          <cell r="MO2">
            <v>28</v>
          </cell>
          <cell r="MP2">
            <v>29</v>
          </cell>
          <cell r="MQ2">
            <v>30</v>
          </cell>
          <cell r="MR2">
            <v>31</v>
          </cell>
          <cell r="MS2">
            <v>32</v>
          </cell>
          <cell r="MT2">
            <v>33</v>
          </cell>
          <cell r="MU2">
            <v>34</v>
          </cell>
          <cell r="MV2">
            <v>35</v>
          </cell>
          <cell r="MW2">
            <v>36</v>
          </cell>
          <cell r="MX2">
            <v>37</v>
          </cell>
          <cell r="MY2">
            <v>38</v>
          </cell>
          <cell r="MZ2">
            <v>39</v>
          </cell>
          <cell r="NA2">
            <v>40</v>
          </cell>
          <cell r="NB2">
            <v>41</v>
          </cell>
          <cell r="NC2">
            <v>42</v>
          </cell>
          <cell r="ND2">
            <v>43</v>
          </cell>
          <cell r="NE2">
            <v>44</v>
          </cell>
          <cell r="NF2">
            <v>45</v>
          </cell>
          <cell r="NG2">
            <v>46</v>
          </cell>
          <cell r="NH2">
            <v>47</v>
          </cell>
          <cell r="NI2">
            <v>48</v>
          </cell>
          <cell r="NJ2">
            <v>49</v>
          </cell>
          <cell r="NK2">
            <v>50</v>
          </cell>
          <cell r="NL2">
            <v>51</v>
          </cell>
          <cell r="NM2">
            <v>52</v>
          </cell>
          <cell r="NO2" t="str">
            <v>ET</v>
          </cell>
          <cell r="NP2">
            <v>1</v>
          </cell>
          <cell r="NQ2">
            <v>2</v>
          </cell>
          <cell r="NR2">
            <v>3</v>
          </cell>
          <cell r="NS2">
            <v>4</v>
          </cell>
          <cell r="NT2">
            <v>5</v>
          </cell>
          <cell r="NU2">
            <v>6</v>
          </cell>
          <cell r="NV2">
            <v>7</v>
          </cell>
          <cell r="NW2">
            <v>8</v>
          </cell>
          <cell r="NX2">
            <v>9</v>
          </cell>
          <cell r="NY2">
            <v>10</v>
          </cell>
          <cell r="NZ2">
            <v>11</v>
          </cell>
          <cell r="OA2">
            <v>12</v>
          </cell>
          <cell r="OB2">
            <v>13</v>
          </cell>
          <cell r="OC2">
            <v>14</v>
          </cell>
          <cell r="OD2">
            <v>15</v>
          </cell>
          <cell r="OE2">
            <v>16</v>
          </cell>
          <cell r="OF2">
            <v>17</v>
          </cell>
          <cell r="OG2">
            <v>18</v>
          </cell>
          <cell r="OH2">
            <v>19</v>
          </cell>
          <cell r="OI2">
            <v>20</v>
          </cell>
          <cell r="OJ2">
            <v>21</v>
          </cell>
          <cell r="OK2">
            <v>22</v>
          </cell>
          <cell r="OL2">
            <v>23</v>
          </cell>
          <cell r="OM2">
            <v>24</v>
          </cell>
          <cell r="ON2">
            <v>25</v>
          </cell>
          <cell r="OO2">
            <v>26</v>
          </cell>
          <cell r="OP2">
            <v>27</v>
          </cell>
          <cell r="OQ2">
            <v>28</v>
          </cell>
          <cell r="OR2">
            <v>29</v>
          </cell>
          <cell r="OS2">
            <v>30</v>
          </cell>
          <cell r="OT2">
            <v>31</v>
          </cell>
          <cell r="OU2">
            <v>32</v>
          </cell>
          <cell r="OV2">
            <v>33</v>
          </cell>
          <cell r="OW2">
            <v>34</v>
          </cell>
          <cell r="OX2">
            <v>35</v>
          </cell>
          <cell r="OY2">
            <v>36</v>
          </cell>
          <cell r="OZ2">
            <v>37</v>
          </cell>
          <cell r="PA2">
            <v>38</v>
          </cell>
          <cell r="PB2">
            <v>39</v>
          </cell>
          <cell r="PC2">
            <v>40</v>
          </cell>
          <cell r="PD2">
            <v>41</v>
          </cell>
          <cell r="PE2">
            <v>42</v>
          </cell>
          <cell r="PF2">
            <v>43</v>
          </cell>
          <cell r="PG2">
            <v>44</v>
          </cell>
          <cell r="PH2">
            <v>45</v>
          </cell>
          <cell r="PI2">
            <v>46</v>
          </cell>
          <cell r="PJ2">
            <v>47</v>
          </cell>
          <cell r="PK2">
            <v>48</v>
          </cell>
          <cell r="PL2">
            <v>49</v>
          </cell>
          <cell r="PM2">
            <v>50</v>
          </cell>
          <cell r="PN2">
            <v>51</v>
          </cell>
          <cell r="PO2">
            <v>52</v>
          </cell>
          <cell r="PQ2" t="str">
            <v>ET</v>
          </cell>
          <cell r="PR2">
            <v>1</v>
          </cell>
          <cell r="PS2">
            <v>2</v>
          </cell>
          <cell r="PT2">
            <v>3</v>
          </cell>
          <cell r="PU2">
            <v>4</v>
          </cell>
          <cell r="PV2">
            <v>5</v>
          </cell>
          <cell r="PW2">
            <v>6</v>
          </cell>
          <cell r="PX2">
            <v>7</v>
          </cell>
          <cell r="PY2">
            <v>8</v>
          </cell>
          <cell r="PZ2">
            <v>9</v>
          </cell>
          <cell r="QA2">
            <v>10</v>
          </cell>
          <cell r="QB2">
            <v>11</v>
          </cell>
          <cell r="QC2">
            <v>12</v>
          </cell>
          <cell r="QD2">
            <v>13</v>
          </cell>
          <cell r="QE2">
            <v>14</v>
          </cell>
          <cell r="QF2">
            <v>15</v>
          </cell>
          <cell r="QG2">
            <v>16</v>
          </cell>
          <cell r="QH2">
            <v>17</v>
          </cell>
          <cell r="QI2">
            <v>18</v>
          </cell>
          <cell r="QJ2">
            <v>19</v>
          </cell>
          <cell r="QK2">
            <v>20</v>
          </cell>
          <cell r="QL2">
            <v>21</v>
          </cell>
          <cell r="QM2">
            <v>22</v>
          </cell>
          <cell r="QN2">
            <v>23</v>
          </cell>
          <cell r="QO2">
            <v>24</v>
          </cell>
          <cell r="QP2">
            <v>25</v>
          </cell>
          <cell r="QQ2">
            <v>26</v>
          </cell>
          <cell r="QR2">
            <v>27</v>
          </cell>
          <cell r="QS2">
            <v>28</v>
          </cell>
          <cell r="QT2">
            <v>29</v>
          </cell>
          <cell r="QU2">
            <v>30</v>
          </cell>
          <cell r="QV2">
            <v>31</v>
          </cell>
          <cell r="QW2">
            <v>32</v>
          </cell>
          <cell r="QX2">
            <v>33</v>
          </cell>
          <cell r="QY2">
            <v>34</v>
          </cell>
          <cell r="QZ2">
            <v>35</v>
          </cell>
          <cell r="RA2">
            <v>36</v>
          </cell>
          <cell r="RB2">
            <v>37</v>
          </cell>
          <cell r="RC2">
            <v>38</v>
          </cell>
          <cell r="RD2">
            <v>39</v>
          </cell>
          <cell r="RE2">
            <v>40</v>
          </cell>
          <cell r="RF2">
            <v>41</v>
          </cell>
          <cell r="RG2">
            <v>42</v>
          </cell>
          <cell r="RH2">
            <v>43</v>
          </cell>
          <cell r="RI2">
            <v>44</v>
          </cell>
          <cell r="RJ2">
            <v>45</v>
          </cell>
          <cell r="RK2">
            <v>46</v>
          </cell>
          <cell r="RL2">
            <v>47</v>
          </cell>
          <cell r="RM2">
            <v>48</v>
          </cell>
          <cell r="RN2">
            <v>49</v>
          </cell>
          <cell r="RO2">
            <v>50</v>
          </cell>
          <cell r="RP2">
            <v>51</v>
          </cell>
          <cell r="RQ2">
            <v>52</v>
          </cell>
          <cell r="RS2" t="str">
            <v>ET</v>
          </cell>
          <cell r="RT2">
            <v>1</v>
          </cell>
          <cell r="RU2">
            <v>2</v>
          </cell>
          <cell r="RV2">
            <v>3</v>
          </cell>
          <cell r="RW2">
            <v>4</v>
          </cell>
          <cell r="RX2">
            <v>5</v>
          </cell>
          <cell r="RY2">
            <v>6</v>
          </cell>
          <cell r="RZ2">
            <v>7</v>
          </cell>
          <cell r="SA2">
            <v>8</v>
          </cell>
          <cell r="SB2">
            <v>9</v>
          </cell>
          <cell r="SC2">
            <v>10</v>
          </cell>
          <cell r="SD2">
            <v>11</v>
          </cell>
          <cell r="SE2">
            <v>12</v>
          </cell>
          <cell r="SF2">
            <v>13</v>
          </cell>
          <cell r="SG2">
            <v>14</v>
          </cell>
          <cell r="SH2">
            <v>15</v>
          </cell>
          <cell r="SI2">
            <v>16</v>
          </cell>
          <cell r="SJ2">
            <v>17</v>
          </cell>
          <cell r="SK2">
            <v>18</v>
          </cell>
          <cell r="SL2">
            <v>19</v>
          </cell>
          <cell r="SM2">
            <v>20</v>
          </cell>
          <cell r="SN2">
            <v>21</v>
          </cell>
          <cell r="SO2">
            <v>22</v>
          </cell>
          <cell r="SP2">
            <v>23</v>
          </cell>
          <cell r="SQ2">
            <v>24</v>
          </cell>
          <cell r="SR2">
            <v>25</v>
          </cell>
          <cell r="SS2">
            <v>26</v>
          </cell>
          <cell r="ST2">
            <v>27</v>
          </cell>
          <cell r="SU2">
            <v>28</v>
          </cell>
          <cell r="SV2">
            <v>29</v>
          </cell>
          <cell r="SW2">
            <v>30</v>
          </cell>
          <cell r="SX2">
            <v>31</v>
          </cell>
          <cell r="SY2">
            <v>32</v>
          </cell>
          <cell r="SZ2">
            <v>33</v>
          </cell>
          <cell r="TA2">
            <v>34</v>
          </cell>
          <cell r="TB2">
            <v>35</v>
          </cell>
          <cell r="TC2">
            <v>36</v>
          </cell>
          <cell r="TD2">
            <v>37</v>
          </cell>
          <cell r="TE2">
            <v>38</v>
          </cell>
          <cell r="TF2">
            <v>39</v>
          </cell>
          <cell r="TG2">
            <v>40</v>
          </cell>
          <cell r="TH2">
            <v>41</v>
          </cell>
          <cell r="TI2">
            <v>42</v>
          </cell>
          <cell r="TJ2">
            <v>43</v>
          </cell>
          <cell r="TK2">
            <v>44</v>
          </cell>
          <cell r="TL2">
            <v>45</v>
          </cell>
          <cell r="TM2">
            <v>46</v>
          </cell>
          <cell r="TN2">
            <v>47</v>
          </cell>
          <cell r="TO2">
            <v>48</v>
          </cell>
          <cell r="TP2">
            <v>49</v>
          </cell>
          <cell r="TQ2">
            <v>50</v>
          </cell>
          <cell r="TR2">
            <v>51</v>
          </cell>
          <cell r="TS2">
            <v>52</v>
          </cell>
        </row>
        <row r="3">
          <cell r="FG3" t="str">
            <v>AMAZONAS</v>
          </cell>
          <cell r="FH3">
            <v>70</v>
          </cell>
          <cell r="FI3">
            <v>109</v>
          </cell>
          <cell r="FJ3">
            <v>98</v>
          </cell>
          <cell r="FK3">
            <v>109</v>
          </cell>
          <cell r="FL3">
            <v>102</v>
          </cell>
          <cell r="FM3">
            <v>169</v>
          </cell>
          <cell r="FN3">
            <v>137</v>
          </cell>
          <cell r="FO3">
            <v>213</v>
          </cell>
          <cell r="FP3">
            <v>119</v>
          </cell>
          <cell r="FQ3">
            <v>184</v>
          </cell>
          <cell r="FR3">
            <v>143</v>
          </cell>
          <cell r="FS3">
            <v>102</v>
          </cell>
          <cell r="FT3">
            <v>215</v>
          </cell>
          <cell r="FU3">
            <v>180</v>
          </cell>
          <cell r="FV3">
            <v>263</v>
          </cell>
          <cell r="FW3">
            <v>221</v>
          </cell>
          <cell r="FX3">
            <v>248</v>
          </cell>
          <cell r="FY3">
            <v>162</v>
          </cell>
          <cell r="FZ3">
            <v>198</v>
          </cell>
          <cell r="GA3">
            <v>223</v>
          </cell>
          <cell r="GB3">
            <v>182</v>
          </cell>
          <cell r="GC3">
            <v>199</v>
          </cell>
          <cell r="GD3">
            <v>171</v>
          </cell>
          <cell r="GE3">
            <v>181</v>
          </cell>
          <cell r="GF3">
            <v>1289</v>
          </cell>
          <cell r="GG3">
            <v>217</v>
          </cell>
          <cell r="GH3">
            <v>220</v>
          </cell>
          <cell r="GI3">
            <v>212</v>
          </cell>
          <cell r="GJ3">
            <v>177</v>
          </cell>
          <cell r="GK3">
            <v>221</v>
          </cell>
          <cell r="GL3">
            <v>141</v>
          </cell>
          <cell r="GM3">
            <v>264</v>
          </cell>
          <cell r="GN3">
            <v>139</v>
          </cell>
          <cell r="GO3">
            <v>208</v>
          </cell>
          <cell r="GP3">
            <v>367</v>
          </cell>
          <cell r="GQ3">
            <v>227</v>
          </cell>
          <cell r="GR3">
            <v>213</v>
          </cell>
          <cell r="GS3">
            <v>191</v>
          </cell>
          <cell r="GT3">
            <v>342</v>
          </cell>
          <cell r="GU3">
            <v>256</v>
          </cell>
          <cell r="GV3">
            <v>203</v>
          </cell>
          <cell r="GW3">
            <v>233</v>
          </cell>
          <cell r="GX3">
            <v>218</v>
          </cell>
          <cell r="GY3">
            <v>151</v>
          </cell>
          <cell r="GZ3">
            <v>232</v>
          </cell>
          <cell r="HA3">
            <v>327</v>
          </cell>
          <cell r="HB3">
            <v>20</v>
          </cell>
          <cell r="HC3">
            <v>292</v>
          </cell>
          <cell r="HD3">
            <v>174</v>
          </cell>
          <cell r="HE3">
            <v>149</v>
          </cell>
          <cell r="HF3">
            <v>152</v>
          </cell>
          <cell r="HG3">
            <v>163</v>
          </cell>
          <cell r="HI3" t="str">
            <v>AMAZONAS</v>
          </cell>
          <cell r="HJ3">
            <v>67</v>
          </cell>
          <cell r="HK3">
            <v>103</v>
          </cell>
          <cell r="HL3">
            <v>121</v>
          </cell>
          <cell r="HM3">
            <v>190</v>
          </cell>
          <cell r="HN3">
            <v>157</v>
          </cell>
          <cell r="HO3">
            <v>155</v>
          </cell>
          <cell r="HP3">
            <v>161</v>
          </cell>
          <cell r="HQ3">
            <v>191</v>
          </cell>
          <cell r="HR3">
            <v>248</v>
          </cell>
          <cell r="HS3">
            <v>143</v>
          </cell>
          <cell r="HT3">
            <v>190</v>
          </cell>
          <cell r="HU3">
            <v>232</v>
          </cell>
          <cell r="HV3">
            <v>156</v>
          </cell>
          <cell r="HW3">
            <v>216</v>
          </cell>
          <cell r="HX3">
            <v>167</v>
          </cell>
          <cell r="HY3">
            <v>293</v>
          </cell>
          <cell r="HZ3">
            <v>147</v>
          </cell>
          <cell r="IA3">
            <v>271</v>
          </cell>
          <cell r="IB3">
            <v>389</v>
          </cell>
          <cell r="IC3">
            <v>266</v>
          </cell>
          <cell r="ID3">
            <v>275</v>
          </cell>
          <cell r="IE3">
            <v>323</v>
          </cell>
          <cell r="IF3">
            <v>270</v>
          </cell>
          <cell r="IG3">
            <v>216</v>
          </cell>
          <cell r="IH3">
            <v>186</v>
          </cell>
          <cell r="II3">
            <v>233</v>
          </cell>
          <cell r="IJ3">
            <v>169</v>
          </cell>
          <cell r="IK3">
            <v>183</v>
          </cell>
          <cell r="IL3">
            <v>196</v>
          </cell>
          <cell r="IM3">
            <v>324</v>
          </cell>
          <cell r="IN3">
            <v>181</v>
          </cell>
          <cell r="IO3">
            <v>213</v>
          </cell>
          <cell r="IP3">
            <v>258</v>
          </cell>
          <cell r="IQ3">
            <v>124</v>
          </cell>
          <cell r="IR3">
            <v>130</v>
          </cell>
          <cell r="IS3">
            <v>150</v>
          </cell>
          <cell r="IT3">
            <v>137</v>
          </cell>
          <cell r="IU3">
            <v>171</v>
          </cell>
          <cell r="IV3">
            <v>210</v>
          </cell>
          <cell r="IW3">
            <v>188</v>
          </cell>
          <cell r="IX3">
            <v>170</v>
          </cell>
          <cell r="IY3">
            <v>262</v>
          </cell>
          <cell r="IZ3">
            <v>238</v>
          </cell>
          <cell r="JA3">
            <v>226</v>
          </cell>
          <cell r="JB3">
            <v>256</v>
          </cell>
          <cell r="JC3">
            <v>189</v>
          </cell>
          <cell r="JD3">
            <v>248</v>
          </cell>
          <cell r="JE3">
            <v>330</v>
          </cell>
          <cell r="JF3">
            <v>283</v>
          </cell>
          <cell r="JG3">
            <v>233</v>
          </cell>
          <cell r="JH3">
            <v>269</v>
          </cell>
          <cell r="JI3">
            <v>122</v>
          </cell>
          <cell r="JK3" t="str">
            <v>AMAZONAS</v>
          </cell>
          <cell r="JL3">
            <v>84</v>
          </cell>
          <cell r="JM3">
            <v>13</v>
          </cell>
          <cell r="JN3">
            <v>118</v>
          </cell>
          <cell r="JO3">
            <v>141</v>
          </cell>
          <cell r="JP3">
            <v>130</v>
          </cell>
          <cell r="JQ3">
            <v>242</v>
          </cell>
          <cell r="JR3">
            <v>169</v>
          </cell>
          <cell r="JS3">
            <v>230</v>
          </cell>
          <cell r="JT3">
            <v>245</v>
          </cell>
          <cell r="JU3">
            <v>154</v>
          </cell>
          <cell r="JV3">
            <v>255</v>
          </cell>
          <cell r="JW3">
            <v>303</v>
          </cell>
          <cell r="JX3">
            <v>184</v>
          </cell>
          <cell r="JY3">
            <v>294</v>
          </cell>
          <cell r="JZ3">
            <v>256</v>
          </cell>
          <cell r="KA3">
            <v>248</v>
          </cell>
          <cell r="KB3">
            <v>245</v>
          </cell>
          <cell r="KC3">
            <v>219</v>
          </cell>
          <cell r="KD3">
            <v>301</v>
          </cell>
          <cell r="KE3">
            <v>296</v>
          </cell>
          <cell r="KF3">
            <v>351</v>
          </cell>
          <cell r="KG3">
            <v>385</v>
          </cell>
          <cell r="KH3">
            <v>334</v>
          </cell>
          <cell r="KI3">
            <v>343</v>
          </cell>
          <cell r="KJ3">
            <v>301</v>
          </cell>
          <cell r="KK3">
            <v>323</v>
          </cell>
          <cell r="KL3">
            <v>148</v>
          </cell>
          <cell r="KM3">
            <v>256</v>
          </cell>
          <cell r="KN3">
            <v>228</v>
          </cell>
          <cell r="KO3">
            <v>386</v>
          </cell>
          <cell r="KP3">
            <v>224</v>
          </cell>
          <cell r="KQ3">
            <v>231</v>
          </cell>
          <cell r="KR3">
            <v>286</v>
          </cell>
          <cell r="KS3">
            <v>322</v>
          </cell>
          <cell r="KT3">
            <v>335</v>
          </cell>
          <cell r="KU3">
            <v>245</v>
          </cell>
          <cell r="KV3">
            <v>238</v>
          </cell>
          <cell r="KW3">
            <v>202</v>
          </cell>
          <cell r="KX3">
            <v>158</v>
          </cell>
          <cell r="KY3">
            <v>175</v>
          </cell>
          <cell r="KZ3">
            <v>119</v>
          </cell>
          <cell r="LA3">
            <v>188</v>
          </cell>
          <cell r="LB3">
            <v>197</v>
          </cell>
          <cell r="LC3">
            <v>184</v>
          </cell>
          <cell r="LD3">
            <v>196</v>
          </cell>
          <cell r="LE3">
            <v>198</v>
          </cell>
          <cell r="LF3">
            <v>239</v>
          </cell>
          <cell r="LG3">
            <v>265</v>
          </cell>
          <cell r="LH3">
            <v>264</v>
          </cell>
          <cell r="LI3">
            <v>176</v>
          </cell>
          <cell r="LJ3">
            <v>179</v>
          </cell>
          <cell r="LK3">
            <v>113</v>
          </cell>
          <cell r="LM3" t="str">
            <v>AMAZONAS</v>
          </cell>
          <cell r="LN3">
            <v>78</v>
          </cell>
          <cell r="LO3">
            <v>112</v>
          </cell>
          <cell r="LP3">
            <v>141</v>
          </cell>
          <cell r="LQ3">
            <v>154</v>
          </cell>
          <cell r="LR3">
            <v>81</v>
          </cell>
          <cell r="LS3">
            <v>61</v>
          </cell>
          <cell r="LT3">
            <v>65</v>
          </cell>
          <cell r="LU3">
            <v>104</v>
          </cell>
          <cell r="LV3">
            <v>120</v>
          </cell>
          <cell r="LW3">
            <v>138</v>
          </cell>
          <cell r="LX3">
            <v>194</v>
          </cell>
          <cell r="LY3">
            <v>196</v>
          </cell>
          <cell r="LZ3">
            <v>156</v>
          </cell>
          <cell r="MA3">
            <v>108</v>
          </cell>
          <cell r="MB3">
            <v>165</v>
          </cell>
          <cell r="MC3">
            <v>81</v>
          </cell>
          <cell r="MD3">
            <v>133</v>
          </cell>
          <cell r="ME3">
            <v>108</v>
          </cell>
          <cell r="MF3">
            <v>114</v>
          </cell>
          <cell r="MG3">
            <v>129</v>
          </cell>
          <cell r="MH3">
            <v>132</v>
          </cell>
          <cell r="MI3">
            <v>108</v>
          </cell>
          <cell r="MJ3">
            <v>111</v>
          </cell>
          <cell r="MK3">
            <v>144</v>
          </cell>
          <cell r="ML3">
            <v>141</v>
          </cell>
          <cell r="MM3">
            <v>136</v>
          </cell>
          <cell r="MN3">
            <v>77</v>
          </cell>
          <cell r="MO3">
            <v>129</v>
          </cell>
          <cell r="MP3">
            <v>108</v>
          </cell>
          <cell r="MQ3">
            <v>82</v>
          </cell>
          <cell r="MR3">
            <v>109</v>
          </cell>
          <cell r="MS3">
            <v>101</v>
          </cell>
          <cell r="MT3">
            <v>108</v>
          </cell>
          <cell r="MU3">
            <v>97</v>
          </cell>
          <cell r="MV3">
            <v>130</v>
          </cell>
          <cell r="MW3">
            <v>83</v>
          </cell>
          <cell r="MX3">
            <v>50</v>
          </cell>
          <cell r="MY3">
            <v>42</v>
          </cell>
          <cell r="MZ3">
            <v>68</v>
          </cell>
          <cell r="NA3">
            <v>81</v>
          </cell>
          <cell r="NB3">
            <v>88</v>
          </cell>
          <cell r="NC3">
            <v>72</v>
          </cell>
          <cell r="ND3">
            <v>68</v>
          </cell>
          <cell r="NE3">
            <v>94</v>
          </cell>
          <cell r="NF3">
            <v>132</v>
          </cell>
          <cell r="NG3">
            <v>96</v>
          </cell>
          <cell r="NH3">
            <v>127</v>
          </cell>
          <cell r="NI3">
            <v>99</v>
          </cell>
          <cell r="NJ3">
            <v>128</v>
          </cell>
          <cell r="NK3">
            <v>164</v>
          </cell>
          <cell r="NL3">
            <v>125</v>
          </cell>
          <cell r="NM3">
            <v>95</v>
          </cell>
          <cell r="NO3" t="str">
            <v>AMAZONAS</v>
          </cell>
          <cell r="NP3">
            <v>88</v>
          </cell>
          <cell r="NQ3">
            <v>159</v>
          </cell>
          <cell r="NR3">
            <v>218</v>
          </cell>
          <cell r="NS3">
            <v>197</v>
          </cell>
          <cell r="NT3">
            <v>242</v>
          </cell>
          <cell r="NU3">
            <v>209</v>
          </cell>
          <cell r="NV3">
            <v>204</v>
          </cell>
          <cell r="NW3">
            <v>485</v>
          </cell>
          <cell r="NX3">
            <v>492</v>
          </cell>
          <cell r="NY3">
            <v>246</v>
          </cell>
          <cell r="NZ3">
            <v>293</v>
          </cell>
          <cell r="OA3">
            <v>295</v>
          </cell>
          <cell r="OB3">
            <v>86</v>
          </cell>
          <cell r="OC3">
            <v>76</v>
          </cell>
          <cell r="OD3">
            <v>86</v>
          </cell>
          <cell r="OE3">
            <v>53</v>
          </cell>
          <cell r="OF3">
            <v>94</v>
          </cell>
          <cell r="OG3">
            <v>94</v>
          </cell>
          <cell r="OH3">
            <v>190</v>
          </cell>
          <cell r="OI3">
            <v>300</v>
          </cell>
          <cell r="OJ3">
            <v>321</v>
          </cell>
          <cell r="OK3">
            <v>193</v>
          </cell>
          <cell r="OL3">
            <v>186</v>
          </cell>
          <cell r="OM3">
            <v>127</v>
          </cell>
          <cell r="ON3">
            <v>95</v>
          </cell>
          <cell r="OO3">
            <v>97</v>
          </cell>
          <cell r="OP3">
            <v>145</v>
          </cell>
          <cell r="OQ3">
            <v>106</v>
          </cell>
          <cell r="OR3">
            <v>93</v>
          </cell>
          <cell r="OS3">
            <v>91</v>
          </cell>
          <cell r="OT3">
            <v>153</v>
          </cell>
          <cell r="OU3">
            <v>115</v>
          </cell>
          <cell r="OV3">
            <v>100</v>
          </cell>
          <cell r="OW3">
            <v>81</v>
          </cell>
          <cell r="OX3">
            <v>136</v>
          </cell>
          <cell r="OY3">
            <v>140</v>
          </cell>
          <cell r="OZ3">
            <v>137</v>
          </cell>
          <cell r="PA3">
            <v>107</v>
          </cell>
          <cell r="PB3">
            <v>93</v>
          </cell>
          <cell r="PC3">
            <v>74</v>
          </cell>
          <cell r="PD3">
            <v>100</v>
          </cell>
          <cell r="PE3">
            <v>108</v>
          </cell>
          <cell r="PF3">
            <v>157</v>
          </cell>
          <cell r="PG3">
            <v>107</v>
          </cell>
          <cell r="PH3">
            <v>65</v>
          </cell>
          <cell r="PI3">
            <v>94</v>
          </cell>
          <cell r="PJ3">
            <v>32</v>
          </cell>
          <cell r="PK3">
            <v>79</v>
          </cell>
          <cell r="PL3">
            <v>58</v>
          </cell>
          <cell r="PM3">
            <v>56</v>
          </cell>
          <cell r="PN3">
            <v>101</v>
          </cell>
          <cell r="PO3">
            <v>61</v>
          </cell>
          <cell r="PQ3" t="str">
            <v>AMAZONAS</v>
          </cell>
          <cell r="PR3">
            <v>103</v>
          </cell>
          <cell r="PS3">
            <v>108</v>
          </cell>
          <cell r="PT3">
            <v>117</v>
          </cell>
          <cell r="PU3">
            <v>163</v>
          </cell>
          <cell r="PV3">
            <v>137</v>
          </cell>
          <cell r="PW3">
            <v>152</v>
          </cell>
          <cell r="PX3">
            <v>132</v>
          </cell>
          <cell r="PY3">
            <v>146</v>
          </cell>
          <cell r="PZ3">
            <v>98</v>
          </cell>
          <cell r="QA3">
            <v>92</v>
          </cell>
          <cell r="QB3">
            <v>53</v>
          </cell>
          <cell r="QC3">
            <v>119</v>
          </cell>
          <cell r="QD3">
            <v>71</v>
          </cell>
          <cell r="QE3">
            <v>105</v>
          </cell>
          <cell r="QF3">
            <v>130</v>
          </cell>
          <cell r="QG3">
            <v>108</v>
          </cell>
          <cell r="QH3">
            <v>101</v>
          </cell>
          <cell r="QI3">
            <v>70</v>
          </cell>
          <cell r="QJ3">
            <v>89</v>
          </cell>
          <cell r="QK3">
            <v>86</v>
          </cell>
          <cell r="QL3">
            <v>97</v>
          </cell>
          <cell r="QM3">
            <v>92</v>
          </cell>
          <cell r="QN3">
            <v>140</v>
          </cell>
          <cell r="QO3">
            <v>109</v>
          </cell>
          <cell r="QP3">
            <v>107</v>
          </cell>
          <cell r="QQ3">
            <v>146</v>
          </cell>
          <cell r="QR3">
            <v>136</v>
          </cell>
          <cell r="QS3">
            <v>131</v>
          </cell>
          <cell r="QT3">
            <v>113</v>
          </cell>
          <cell r="QU3">
            <v>150</v>
          </cell>
          <cell r="QV3">
            <v>120</v>
          </cell>
          <cell r="QW3">
            <v>141</v>
          </cell>
          <cell r="QX3">
            <v>133</v>
          </cell>
          <cell r="QY3">
            <v>98</v>
          </cell>
          <cell r="QZ3">
            <v>117</v>
          </cell>
          <cell r="RA3">
            <v>72</v>
          </cell>
          <cell r="RB3">
            <v>75</v>
          </cell>
          <cell r="RC3">
            <v>60</v>
          </cell>
          <cell r="RD3">
            <v>74</v>
          </cell>
          <cell r="RE3">
            <v>90</v>
          </cell>
          <cell r="RF3">
            <v>74</v>
          </cell>
          <cell r="RG3">
            <v>113</v>
          </cell>
          <cell r="RH3">
            <v>99</v>
          </cell>
          <cell r="RI3">
            <v>95</v>
          </cell>
          <cell r="RJ3">
            <v>87</v>
          </cell>
          <cell r="RK3">
            <v>92</v>
          </cell>
          <cell r="RL3">
            <v>102</v>
          </cell>
          <cell r="RM3">
            <v>80</v>
          </cell>
          <cell r="RN3">
            <v>81</v>
          </cell>
          <cell r="RO3">
            <v>116</v>
          </cell>
          <cell r="RP3">
            <v>181</v>
          </cell>
          <cell r="RQ3">
            <v>205</v>
          </cell>
          <cell r="RS3" t="str">
            <v>AMAZONAS</v>
          </cell>
          <cell r="RT3">
            <v>149</v>
          </cell>
          <cell r="RU3">
            <v>202</v>
          </cell>
          <cell r="RV3">
            <v>251</v>
          </cell>
          <cell r="RW3">
            <v>138</v>
          </cell>
          <cell r="RX3">
            <v>130</v>
          </cell>
          <cell r="RY3">
            <v>86</v>
          </cell>
          <cell r="RZ3">
            <v>96</v>
          </cell>
          <cell r="SA3">
            <v>114</v>
          </cell>
          <cell r="SB3">
            <v>132</v>
          </cell>
          <cell r="SC3">
            <v>134</v>
          </cell>
          <cell r="SD3">
            <v>89</v>
          </cell>
          <cell r="SE3">
            <v>130</v>
          </cell>
          <cell r="SF3">
            <v>111</v>
          </cell>
          <cell r="SG3">
            <v>112</v>
          </cell>
          <cell r="SH3">
            <v>122</v>
          </cell>
          <cell r="SI3">
            <v>116</v>
          </cell>
          <cell r="SJ3">
            <v>79</v>
          </cell>
          <cell r="SK3">
            <v>65</v>
          </cell>
          <cell r="SL3">
            <v>97</v>
          </cell>
          <cell r="SM3">
            <v>125</v>
          </cell>
          <cell r="SN3">
            <v>179</v>
          </cell>
          <cell r="SO3">
            <v>150</v>
          </cell>
          <cell r="SP3">
            <v>140</v>
          </cell>
          <cell r="SQ3">
            <v>161</v>
          </cell>
          <cell r="SR3">
            <v>132</v>
          </cell>
          <cell r="SS3">
            <v>184</v>
          </cell>
          <cell r="ST3">
            <v>193</v>
          </cell>
          <cell r="SU3">
            <v>231</v>
          </cell>
          <cell r="SV3">
            <v>175</v>
          </cell>
          <cell r="SW3">
            <v>278</v>
          </cell>
          <cell r="SX3">
            <v>228</v>
          </cell>
          <cell r="SY3">
            <v>224</v>
          </cell>
          <cell r="SZ3">
            <v>119</v>
          </cell>
          <cell r="TA3">
            <v>151</v>
          </cell>
          <cell r="TB3">
            <v>108</v>
          </cell>
          <cell r="TC3">
            <v>147</v>
          </cell>
          <cell r="TD3">
            <v>109</v>
          </cell>
          <cell r="TE3">
            <v>108</v>
          </cell>
          <cell r="TF3">
            <v>158</v>
          </cell>
          <cell r="TG3">
            <v>152</v>
          </cell>
          <cell r="TH3">
            <v>157</v>
          </cell>
          <cell r="TI3">
            <v>171</v>
          </cell>
          <cell r="TJ3">
            <v>142</v>
          </cell>
          <cell r="TK3">
            <v>116</v>
          </cell>
          <cell r="TL3">
            <v>119</v>
          </cell>
          <cell r="TM3">
            <v>112</v>
          </cell>
          <cell r="TN3">
            <v>121</v>
          </cell>
          <cell r="TO3">
            <v>71</v>
          </cell>
        </row>
        <row r="4">
          <cell r="FG4" t="str">
            <v>ANTIOQUIA</v>
          </cell>
          <cell r="FH4">
            <v>13903</v>
          </cell>
          <cell r="FI4">
            <v>14977</v>
          </cell>
          <cell r="FJ4">
            <v>14951</v>
          </cell>
          <cell r="FK4">
            <v>13140</v>
          </cell>
          <cell r="FL4">
            <v>15441</v>
          </cell>
          <cell r="FM4">
            <v>16216</v>
          </cell>
          <cell r="FN4">
            <v>16597</v>
          </cell>
          <cell r="FO4">
            <v>17490</v>
          </cell>
          <cell r="FP4">
            <v>20920</v>
          </cell>
          <cell r="FQ4">
            <v>18691</v>
          </cell>
          <cell r="FR4">
            <v>14332</v>
          </cell>
          <cell r="FS4">
            <v>12449</v>
          </cell>
          <cell r="FT4">
            <v>17006</v>
          </cell>
          <cell r="FU4">
            <v>16612</v>
          </cell>
          <cell r="FV4">
            <v>16681</v>
          </cell>
          <cell r="FW4">
            <v>18206</v>
          </cell>
          <cell r="FX4">
            <v>18242</v>
          </cell>
          <cell r="FY4">
            <v>16161</v>
          </cell>
          <cell r="FZ4">
            <v>21365</v>
          </cell>
          <cell r="GA4">
            <v>22883</v>
          </cell>
          <cell r="GB4">
            <v>18480</v>
          </cell>
          <cell r="GC4">
            <v>16466</v>
          </cell>
          <cell r="GD4">
            <v>25734</v>
          </cell>
          <cell r="GE4">
            <v>25283</v>
          </cell>
          <cell r="GF4">
            <v>23935</v>
          </cell>
          <cell r="GG4">
            <v>18359</v>
          </cell>
          <cell r="GH4">
            <v>19773</v>
          </cell>
          <cell r="GI4">
            <v>19230</v>
          </cell>
          <cell r="GJ4">
            <v>17721</v>
          </cell>
          <cell r="GK4">
            <v>20157</v>
          </cell>
          <cell r="GL4">
            <v>22075</v>
          </cell>
          <cell r="GM4">
            <v>17580</v>
          </cell>
          <cell r="GN4">
            <v>19669</v>
          </cell>
          <cell r="GO4">
            <v>18631</v>
          </cell>
          <cell r="GP4">
            <v>19451</v>
          </cell>
          <cell r="GQ4">
            <v>18089</v>
          </cell>
          <cell r="GR4">
            <v>19424</v>
          </cell>
          <cell r="GS4">
            <v>19889</v>
          </cell>
          <cell r="GT4">
            <v>21391</v>
          </cell>
          <cell r="GU4">
            <v>20798</v>
          </cell>
          <cell r="GV4">
            <v>14410</v>
          </cell>
          <cell r="GW4">
            <v>17135</v>
          </cell>
          <cell r="GX4">
            <v>17202</v>
          </cell>
          <cell r="GY4">
            <v>15561</v>
          </cell>
          <cell r="GZ4">
            <v>16756</v>
          </cell>
          <cell r="HA4">
            <v>20267</v>
          </cell>
          <cell r="HB4">
            <v>21993</v>
          </cell>
          <cell r="HC4">
            <v>20882</v>
          </cell>
          <cell r="HD4">
            <v>19824</v>
          </cell>
          <cell r="HE4">
            <v>22831</v>
          </cell>
          <cell r="HF4">
            <v>23162</v>
          </cell>
          <cell r="HG4">
            <v>24571</v>
          </cell>
          <cell r="HI4" t="str">
            <v>ANTIOQUIA</v>
          </cell>
          <cell r="HJ4">
            <v>18383</v>
          </cell>
          <cell r="HK4">
            <v>23045</v>
          </cell>
          <cell r="HL4">
            <v>20036</v>
          </cell>
          <cell r="HM4">
            <v>20618</v>
          </cell>
          <cell r="HN4">
            <v>19946</v>
          </cell>
          <cell r="HO4">
            <v>19852</v>
          </cell>
          <cell r="HP4">
            <v>18307</v>
          </cell>
          <cell r="HQ4">
            <v>21652</v>
          </cell>
          <cell r="HR4">
            <v>21271</v>
          </cell>
          <cell r="HS4">
            <v>22284</v>
          </cell>
          <cell r="HT4">
            <v>18418</v>
          </cell>
          <cell r="HU4">
            <v>25708</v>
          </cell>
          <cell r="HV4">
            <v>23116</v>
          </cell>
          <cell r="HW4">
            <v>21407</v>
          </cell>
          <cell r="HX4">
            <v>18892</v>
          </cell>
          <cell r="HY4">
            <v>21456</v>
          </cell>
          <cell r="HZ4">
            <v>16604</v>
          </cell>
          <cell r="IA4">
            <v>21534</v>
          </cell>
          <cell r="IB4">
            <v>23150</v>
          </cell>
          <cell r="IC4">
            <v>24819</v>
          </cell>
          <cell r="ID4">
            <v>20799</v>
          </cell>
          <cell r="IE4">
            <v>23729</v>
          </cell>
          <cell r="IF4">
            <v>21350</v>
          </cell>
          <cell r="IG4">
            <v>15564</v>
          </cell>
          <cell r="IH4">
            <v>15797</v>
          </cell>
          <cell r="II4">
            <v>15447</v>
          </cell>
          <cell r="IJ4">
            <v>18267</v>
          </cell>
          <cell r="IK4">
            <v>17802</v>
          </cell>
          <cell r="IL4">
            <v>16668</v>
          </cell>
          <cell r="IM4">
            <v>21039</v>
          </cell>
          <cell r="IN4">
            <v>16744</v>
          </cell>
          <cell r="IO4">
            <v>20290</v>
          </cell>
          <cell r="IP4">
            <v>16787</v>
          </cell>
          <cell r="IQ4">
            <v>21991</v>
          </cell>
          <cell r="IR4">
            <v>21920</v>
          </cell>
          <cell r="IS4">
            <v>22014</v>
          </cell>
          <cell r="IT4">
            <v>21955</v>
          </cell>
          <cell r="IU4">
            <v>24196</v>
          </cell>
          <cell r="IV4">
            <v>24940</v>
          </cell>
          <cell r="IW4">
            <v>25894</v>
          </cell>
          <cell r="IX4">
            <v>20675</v>
          </cell>
          <cell r="IY4">
            <v>25862</v>
          </cell>
          <cell r="IZ4">
            <v>22147</v>
          </cell>
          <cell r="JA4">
            <v>18175</v>
          </cell>
          <cell r="JB4">
            <v>20298</v>
          </cell>
          <cell r="JC4">
            <v>23069</v>
          </cell>
          <cell r="JD4">
            <v>21520</v>
          </cell>
          <cell r="JE4">
            <v>20178</v>
          </cell>
          <cell r="JF4">
            <v>18839</v>
          </cell>
          <cell r="JG4">
            <v>20153</v>
          </cell>
          <cell r="JH4">
            <v>15690</v>
          </cell>
          <cell r="JI4">
            <v>14797</v>
          </cell>
          <cell r="JK4" t="str">
            <v>ANTIOQUIA</v>
          </cell>
          <cell r="JL4">
            <v>14366</v>
          </cell>
          <cell r="JM4">
            <v>17862</v>
          </cell>
          <cell r="JN4">
            <v>16312</v>
          </cell>
          <cell r="JO4">
            <v>18153</v>
          </cell>
          <cell r="JP4">
            <v>17916</v>
          </cell>
          <cell r="JQ4">
            <v>18384</v>
          </cell>
          <cell r="JR4">
            <v>17887</v>
          </cell>
          <cell r="JS4">
            <v>18526</v>
          </cell>
          <cell r="JT4">
            <v>19912</v>
          </cell>
          <cell r="JU4">
            <v>19107</v>
          </cell>
          <cell r="JV4">
            <v>16083</v>
          </cell>
          <cell r="JW4">
            <v>16456</v>
          </cell>
          <cell r="JX4">
            <v>12950</v>
          </cell>
          <cell r="JY4">
            <v>16305</v>
          </cell>
          <cell r="JZ4">
            <v>17388</v>
          </cell>
          <cell r="KA4">
            <v>18153</v>
          </cell>
          <cell r="KB4">
            <v>19410</v>
          </cell>
          <cell r="KC4">
            <v>18173</v>
          </cell>
          <cell r="KD4">
            <v>16631</v>
          </cell>
          <cell r="KE4">
            <v>22792</v>
          </cell>
          <cell r="KF4">
            <v>24673</v>
          </cell>
          <cell r="KG4">
            <v>19223</v>
          </cell>
          <cell r="KH4">
            <v>20374</v>
          </cell>
          <cell r="KI4">
            <v>22441</v>
          </cell>
          <cell r="KJ4">
            <v>20314</v>
          </cell>
          <cell r="KK4">
            <v>14407</v>
          </cell>
          <cell r="KL4">
            <v>17436</v>
          </cell>
          <cell r="KM4">
            <v>18797</v>
          </cell>
          <cell r="KN4">
            <v>16288</v>
          </cell>
          <cell r="KO4">
            <v>18682</v>
          </cell>
          <cell r="KP4">
            <v>17771</v>
          </cell>
          <cell r="KQ4">
            <v>19205</v>
          </cell>
          <cell r="KR4">
            <v>17258</v>
          </cell>
          <cell r="KS4">
            <v>23571</v>
          </cell>
          <cell r="KT4">
            <v>19980</v>
          </cell>
          <cell r="KU4">
            <v>19542</v>
          </cell>
          <cell r="KV4">
            <v>18689</v>
          </cell>
          <cell r="KW4">
            <v>19413</v>
          </cell>
          <cell r="KX4">
            <v>21479</v>
          </cell>
          <cell r="KY4">
            <v>21463</v>
          </cell>
          <cell r="KZ4">
            <v>18177</v>
          </cell>
          <cell r="LA4">
            <v>21327</v>
          </cell>
          <cell r="LB4">
            <v>20935</v>
          </cell>
          <cell r="LC4">
            <v>16750</v>
          </cell>
          <cell r="LD4">
            <v>18320</v>
          </cell>
          <cell r="LE4">
            <v>23316</v>
          </cell>
          <cell r="LF4">
            <v>24299</v>
          </cell>
          <cell r="LG4">
            <v>24527</v>
          </cell>
          <cell r="LH4">
            <v>24135</v>
          </cell>
          <cell r="LI4">
            <v>22659</v>
          </cell>
          <cell r="LJ4">
            <v>19533</v>
          </cell>
          <cell r="LK4">
            <v>17071</v>
          </cell>
          <cell r="LM4" t="str">
            <v>ANTIOQUIA</v>
          </cell>
          <cell r="LN4">
            <v>15568</v>
          </cell>
          <cell r="LO4">
            <v>19230</v>
          </cell>
          <cell r="LP4">
            <v>16625</v>
          </cell>
          <cell r="LQ4">
            <v>15416</v>
          </cell>
          <cell r="LR4">
            <v>17172</v>
          </cell>
          <cell r="LS4">
            <v>18006</v>
          </cell>
          <cell r="LT4">
            <v>18467</v>
          </cell>
          <cell r="LU4">
            <v>18708</v>
          </cell>
          <cell r="LV4">
            <v>18388</v>
          </cell>
          <cell r="LW4">
            <v>18855</v>
          </cell>
          <cell r="LX4">
            <v>19791</v>
          </cell>
          <cell r="LY4">
            <v>17534</v>
          </cell>
          <cell r="LZ4">
            <v>18875</v>
          </cell>
          <cell r="MA4">
            <v>19563</v>
          </cell>
          <cell r="MB4">
            <v>16017</v>
          </cell>
          <cell r="MC4">
            <v>14614</v>
          </cell>
          <cell r="MD4">
            <v>15566</v>
          </cell>
          <cell r="ME4">
            <v>16257</v>
          </cell>
          <cell r="MF4">
            <v>18772</v>
          </cell>
          <cell r="MG4">
            <v>18545</v>
          </cell>
          <cell r="MH4">
            <v>21958</v>
          </cell>
          <cell r="MI4">
            <v>17943</v>
          </cell>
          <cell r="MJ4">
            <v>21779</v>
          </cell>
          <cell r="MK4">
            <v>22266</v>
          </cell>
          <cell r="ML4">
            <v>17644</v>
          </cell>
          <cell r="MM4">
            <v>16815</v>
          </cell>
          <cell r="MN4">
            <v>16993</v>
          </cell>
          <cell r="MO4">
            <v>18252</v>
          </cell>
          <cell r="MP4">
            <v>18827</v>
          </cell>
          <cell r="MQ4">
            <v>20544</v>
          </cell>
          <cell r="MR4">
            <v>21665</v>
          </cell>
          <cell r="MS4">
            <v>18496</v>
          </cell>
          <cell r="MT4">
            <v>16728</v>
          </cell>
          <cell r="MU4">
            <v>21742</v>
          </cell>
          <cell r="MV4">
            <v>20691</v>
          </cell>
          <cell r="MW4">
            <v>20106</v>
          </cell>
          <cell r="MX4">
            <v>19353</v>
          </cell>
          <cell r="MY4">
            <v>18587</v>
          </cell>
          <cell r="MZ4">
            <v>18943</v>
          </cell>
          <cell r="NA4">
            <v>18151</v>
          </cell>
          <cell r="NB4">
            <v>15401</v>
          </cell>
          <cell r="NC4">
            <v>19923</v>
          </cell>
          <cell r="ND4">
            <v>19948</v>
          </cell>
          <cell r="NE4">
            <v>15608</v>
          </cell>
          <cell r="NF4">
            <v>17221</v>
          </cell>
          <cell r="NG4">
            <v>20722</v>
          </cell>
          <cell r="NH4">
            <v>20370</v>
          </cell>
          <cell r="NI4">
            <v>20451</v>
          </cell>
          <cell r="NJ4">
            <v>20364</v>
          </cell>
          <cell r="NK4">
            <v>20398</v>
          </cell>
          <cell r="NL4">
            <v>17254</v>
          </cell>
          <cell r="NM4">
            <v>16244</v>
          </cell>
          <cell r="NO4" t="str">
            <v>ANTIOQUIA</v>
          </cell>
          <cell r="NP4">
            <v>15413</v>
          </cell>
          <cell r="NQ4">
            <v>26448</v>
          </cell>
          <cell r="NR4">
            <v>21525</v>
          </cell>
          <cell r="NS4">
            <v>17447</v>
          </cell>
          <cell r="NT4">
            <v>18346</v>
          </cell>
          <cell r="NU4">
            <v>22037</v>
          </cell>
          <cell r="NV4">
            <v>21241</v>
          </cell>
          <cell r="NW4">
            <v>20181</v>
          </cell>
          <cell r="NX4">
            <v>21058</v>
          </cell>
          <cell r="NY4">
            <v>23333</v>
          </cell>
          <cell r="NZ4">
            <v>31850</v>
          </cell>
          <cell r="OA4">
            <v>30423</v>
          </cell>
          <cell r="OB4">
            <v>12550</v>
          </cell>
          <cell r="OC4">
            <v>8348</v>
          </cell>
          <cell r="OD4">
            <v>4599</v>
          </cell>
          <cell r="OE4">
            <v>5132</v>
          </cell>
          <cell r="OF4">
            <v>4417</v>
          </cell>
          <cell r="OG4">
            <v>4178</v>
          </cell>
          <cell r="OH4">
            <v>4688</v>
          </cell>
          <cell r="OI4">
            <v>4649</v>
          </cell>
          <cell r="OJ4">
            <v>6455</v>
          </cell>
          <cell r="OK4">
            <v>5215</v>
          </cell>
          <cell r="OL4">
            <v>4895</v>
          </cell>
          <cell r="OM4">
            <v>5413</v>
          </cell>
          <cell r="ON4">
            <v>4667</v>
          </cell>
          <cell r="OO4">
            <v>7997</v>
          </cell>
          <cell r="OP4">
            <v>10444</v>
          </cell>
          <cell r="OQ4">
            <v>16240</v>
          </cell>
          <cell r="OR4">
            <v>12181</v>
          </cell>
          <cell r="OS4">
            <v>13918</v>
          </cell>
          <cell r="OT4">
            <v>14850</v>
          </cell>
          <cell r="OU4">
            <v>10929</v>
          </cell>
          <cell r="OV4">
            <v>11318</v>
          </cell>
          <cell r="OW4">
            <v>10124</v>
          </cell>
          <cell r="OX4">
            <v>10486</v>
          </cell>
          <cell r="OY4">
            <v>7880</v>
          </cell>
          <cell r="OZ4">
            <v>7868</v>
          </cell>
          <cell r="PA4">
            <v>11545</v>
          </cell>
          <cell r="PB4">
            <v>8527</v>
          </cell>
          <cell r="PC4">
            <v>11684</v>
          </cell>
          <cell r="PD4">
            <v>11003</v>
          </cell>
          <cell r="PE4">
            <v>13092</v>
          </cell>
          <cell r="PF4">
            <v>11568</v>
          </cell>
          <cell r="PG4">
            <v>9064</v>
          </cell>
          <cell r="PH4">
            <v>9980</v>
          </cell>
          <cell r="PI4">
            <v>9704</v>
          </cell>
          <cell r="PJ4">
            <v>11244</v>
          </cell>
          <cell r="PK4">
            <v>11885</v>
          </cell>
          <cell r="PL4">
            <v>12086</v>
          </cell>
          <cell r="PM4">
            <v>12834</v>
          </cell>
          <cell r="PN4">
            <v>12578</v>
          </cell>
          <cell r="PO4">
            <v>10206</v>
          </cell>
          <cell r="PQ4" t="str">
            <v>ANTIOQUIA</v>
          </cell>
          <cell r="PR4">
            <v>12977</v>
          </cell>
          <cell r="PS4">
            <v>13277</v>
          </cell>
          <cell r="PT4">
            <v>13818</v>
          </cell>
          <cell r="PU4">
            <v>10803</v>
          </cell>
          <cell r="PV4">
            <v>9366</v>
          </cell>
          <cell r="PW4">
            <v>10972</v>
          </cell>
          <cell r="PX4">
            <v>11072</v>
          </cell>
          <cell r="PY4">
            <v>10869</v>
          </cell>
          <cell r="PZ4">
            <v>11830</v>
          </cell>
          <cell r="QA4">
            <v>12077</v>
          </cell>
          <cell r="QB4">
            <v>11587</v>
          </cell>
          <cell r="QC4">
            <v>13486</v>
          </cell>
          <cell r="QD4">
            <v>12069</v>
          </cell>
          <cell r="QE4">
            <v>13066</v>
          </cell>
          <cell r="QF4">
            <v>14415</v>
          </cell>
          <cell r="QG4">
            <v>13174</v>
          </cell>
          <cell r="QH4">
            <v>12850</v>
          </cell>
          <cell r="QI4">
            <v>10916</v>
          </cell>
          <cell r="QJ4">
            <v>10000</v>
          </cell>
          <cell r="QK4">
            <v>10636</v>
          </cell>
          <cell r="QL4">
            <v>15660</v>
          </cell>
          <cell r="QM4">
            <v>11354</v>
          </cell>
          <cell r="QN4">
            <v>12406</v>
          </cell>
          <cell r="QO4">
            <v>14424</v>
          </cell>
          <cell r="QP4">
            <v>15674</v>
          </cell>
          <cell r="QQ4">
            <v>13678</v>
          </cell>
          <cell r="QR4">
            <v>16271</v>
          </cell>
          <cell r="QS4">
            <v>16128</v>
          </cell>
          <cell r="QT4">
            <v>14396</v>
          </cell>
          <cell r="QU4">
            <v>14276</v>
          </cell>
          <cell r="QV4">
            <v>16355</v>
          </cell>
          <cell r="QW4">
            <v>12338</v>
          </cell>
          <cell r="QX4">
            <v>15546</v>
          </cell>
          <cell r="QY4">
            <v>17291</v>
          </cell>
          <cell r="QZ4">
            <v>19372</v>
          </cell>
          <cell r="RA4">
            <v>20298</v>
          </cell>
          <cell r="RB4">
            <v>22282</v>
          </cell>
          <cell r="RC4">
            <v>20951</v>
          </cell>
          <cell r="RD4">
            <v>19090</v>
          </cell>
          <cell r="RE4">
            <v>20774</v>
          </cell>
          <cell r="RF4">
            <v>18376</v>
          </cell>
          <cell r="RG4">
            <v>17863</v>
          </cell>
          <cell r="RH4">
            <v>17474</v>
          </cell>
          <cell r="RI4">
            <v>22003</v>
          </cell>
          <cell r="RJ4">
            <v>17148</v>
          </cell>
          <cell r="RK4">
            <v>23474</v>
          </cell>
          <cell r="RL4">
            <v>21690</v>
          </cell>
          <cell r="RM4">
            <v>22579</v>
          </cell>
          <cell r="RN4">
            <v>20711</v>
          </cell>
          <cell r="RO4">
            <v>28971</v>
          </cell>
          <cell r="RP4">
            <v>32645</v>
          </cell>
          <cell r="RQ4">
            <v>42151</v>
          </cell>
          <cell r="RS4" t="str">
            <v>ANTIOQUIA</v>
          </cell>
          <cell r="RT4">
            <v>47476</v>
          </cell>
          <cell r="RU4">
            <v>51841</v>
          </cell>
          <cell r="RV4">
            <v>34229</v>
          </cell>
          <cell r="RW4">
            <v>24491</v>
          </cell>
          <cell r="RX4">
            <v>18433</v>
          </cell>
          <cell r="RY4">
            <v>15271</v>
          </cell>
          <cell r="RZ4">
            <v>16725</v>
          </cell>
          <cell r="SA4">
            <v>17731</v>
          </cell>
          <cell r="SB4">
            <v>17395</v>
          </cell>
          <cell r="SC4">
            <v>18702</v>
          </cell>
          <cell r="SD4">
            <v>16552</v>
          </cell>
          <cell r="SE4">
            <v>17707</v>
          </cell>
          <cell r="SF4">
            <v>18186</v>
          </cell>
          <cell r="SG4">
            <v>19162</v>
          </cell>
          <cell r="SH4">
            <v>12058</v>
          </cell>
          <cell r="SI4">
            <v>18480</v>
          </cell>
          <cell r="SJ4">
            <v>19021</v>
          </cell>
          <cell r="SK4">
            <v>20885</v>
          </cell>
          <cell r="SL4">
            <v>24063</v>
          </cell>
          <cell r="SM4">
            <v>29502</v>
          </cell>
          <cell r="SN4">
            <v>27222</v>
          </cell>
          <cell r="SO4">
            <v>37239</v>
          </cell>
          <cell r="SP4">
            <v>32072</v>
          </cell>
          <cell r="SQ4">
            <v>29220</v>
          </cell>
          <cell r="SR4">
            <v>28765</v>
          </cell>
          <cell r="SS4">
            <v>25042</v>
          </cell>
          <cell r="ST4">
            <v>31608</v>
          </cell>
          <cell r="SU4">
            <v>28673</v>
          </cell>
          <cell r="SV4">
            <v>25997</v>
          </cell>
          <cell r="SW4">
            <v>29563</v>
          </cell>
          <cell r="SX4">
            <v>28704</v>
          </cell>
          <cell r="SY4">
            <v>24289</v>
          </cell>
          <cell r="SZ4">
            <v>28794</v>
          </cell>
          <cell r="TA4">
            <v>31836</v>
          </cell>
          <cell r="TB4">
            <v>28222</v>
          </cell>
          <cell r="TC4">
            <v>28908</v>
          </cell>
          <cell r="TD4">
            <v>29108</v>
          </cell>
          <cell r="TE4">
            <v>29087</v>
          </cell>
          <cell r="TF4">
            <v>29311</v>
          </cell>
          <cell r="TG4">
            <v>30378</v>
          </cell>
          <cell r="TH4">
            <v>22934</v>
          </cell>
          <cell r="TI4">
            <v>25372</v>
          </cell>
          <cell r="TJ4">
            <v>24636</v>
          </cell>
          <cell r="TK4">
            <v>20929</v>
          </cell>
          <cell r="TL4">
            <v>22119</v>
          </cell>
          <cell r="TM4">
            <v>28947</v>
          </cell>
          <cell r="TN4">
            <v>29173</v>
          </cell>
          <cell r="TO4">
            <v>31509</v>
          </cell>
        </row>
        <row r="5">
          <cell r="FG5" t="str">
            <v>ARAUCA</v>
          </cell>
          <cell r="FH5">
            <v>420</v>
          </cell>
          <cell r="FI5">
            <v>475</v>
          </cell>
          <cell r="FJ5">
            <v>517</v>
          </cell>
          <cell r="FK5">
            <v>595</v>
          </cell>
          <cell r="FL5">
            <v>597</v>
          </cell>
          <cell r="FM5">
            <v>613</v>
          </cell>
          <cell r="FN5">
            <v>594</v>
          </cell>
          <cell r="FO5">
            <v>604</v>
          </cell>
          <cell r="FP5">
            <v>594</v>
          </cell>
          <cell r="FQ5">
            <v>641</v>
          </cell>
          <cell r="FR5">
            <v>526</v>
          </cell>
          <cell r="FS5">
            <v>338</v>
          </cell>
          <cell r="FT5">
            <v>547</v>
          </cell>
          <cell r="FU5">
            <v>545</v>
          </cell>
          <cell r="FV5">
            <v>536</v>
          </cell>
          <cell r="FW5">
            <v>607</v>
          </cell>
          <cell r="FX5">
            <v>590</v>
          </cell>
          <cell r="FY5">
            <v>455</v>
          </cell>
          <cell r="FZ5">
            <v>535</v>
          </cell>
          <cell r="GA5">
            <v>567</v>
          </cell>
          <cell r="GB5">
            <v>663</v>
          </cell>
          <cell r="GC5">
            <v>387</v>
          </cell>
          <cell r="GD5">
            <v>490</v>
          </cell>
          <cell r="GE5">
            <v>564</v>
          </cell>
          <cell r="GF5">
            <v>596</v>
          </cell>
          <cell r="GG5">
            <v>605</v>
          </cell>
          <cell r="GH5">
            <v>474</v>
          </cell>
          <cell r="GI5">
            <v>669</v>
          </cell>
          <cell r="GJ5">
            <v>688</v>
          </cell>
          <cell r="GK5">
            <v>816</v>
          </cell>
          <cell r="GL5">
            <v>915</v>
          </cell>
          <cell r="GM5">
            <v>737</v>
          </cell>
          <cell r="GN5">
            <v>574</v>
          </cell>
          <cell r="GO5">
            <v>595</v>
          </cell>
          <cell r="GP5">
            <v>595</v>
          </cell>
          <cell r="GQ5">
            <v>657</v>
          </cell>
          <cell r="GR5">
            <v>544</v>
          </cell>
          <cell r="GS5">
            <v>615</v>
          </cell>
          <cell r="GT5">
            <v>550</v>
          </cell>
          <cell r="GU5">
            <v>489</v>
          </cell>
          <cell r="GV5">
            <v>499</v>
          </cell>
          <cell r="GW5">
            <v>494</v>
          </cell>
          <cell r="GX5">
            <v>455</v>
          </cell>
          <cell r="GY5">
            <v>500</v>
          </cell>
          <cell r="GZ5">
            <v>458</v>
          </cell>
          <cell r="HA5">
            <v>444</v>
          </cell>
          <cell r="HB5">
            <v>499</v>
          </cell>
          <cell r="HC5">
            <v>421</v>
          </cell>
          <cell r="HD5">
            <v>368</v>
          </cell>
          <cell r="HE5">
            <v>493</v>
          </cell>
          <cell r="HF5">
            <v>389</v>
          </cell>
          <cell r="HG5">
            <v>317</v>
          </cell>
          <cell r="HI5" t="str">
            <v>ARAUCA</v>
          </cell>
          <cell r="HJ5">
            <v>306</v>
          </cell>
          <cell r="HK5">
            <v>415</v>
          </cell>
          <cell r="HL5">
            <v>497</v>
          </cell>
          <cell r="HM5">
            <v>400</v>
          </cell>
          <cell r="HN5">
            <v>491</v>
          </cell>
          <cell r="HO5">
            <v>573</v>
          </cell>
          <cell r="HP5">
            <v>598</v>
          </cell>
          <cell r="HQ5">
            <v>607</v>
          </cell>
          <cell r="HR5">
            <v>571</v>
          </cell>
          <cell r="HS5">
            <v>593</v>
          </cell>
          <cell r="HT5">
            <v>553</v>
          </cell>
          <cell r="HU5">
            <v>493</v>
          </cell>
          <cell r="HV5">
            <v>595</v>
          </cell>
          <cell r="HW5">
            <v>612</v>
          </cell>
          <cell r="HX5">
            <v>447</v>
          </cell>
          <cell r="HY5">
            <v>648</v>
          </cell>
          <cell r="HZ5">
            <v>731</v>
          </cell>
          <cell r="IA5">
            <v>484</v>
          </cell>
          <cell r="IB5">
            <v>589</v>
          </cell>
          <cell r="IC5">
            <v>556</v>
          </cell>
          <cell r="ID5">
            <v>560</v>
          </cell>
          <cell r="IE5">
            <v>408</v>
          </cell>
          <cell r="IF5">
            <v>542</v>
          </cell>
          <cell r="IG5">
            <v>453</v>
          </cell>
          <cell r="IH5">
            <v>437</v>
          </cell>
          <cell r="II5">
            <v>486</v>
          </cell>
          <cell r="IJ5">
            <v>395</v>
          </cell>
          <cell r="IK5">
            <v>544</v>
          </cell>
          <cell r="IL5">
            <v>453</v>
          </cell>
          <cell r="IM5">
            <v>687</v>
          </cell>
          <cell r="IN5">
            <v>665</v>
          </cell>
          <cell r="IO5">
            <v>621</v>
          </cell>
          <cell r="IP5">
            <v>673</v>
          </cell>
          <cell r="IQ5">
            <v>624</v>
          </cell>
          <cell r="IR5">
            <v>617</v>
          </cell>
          <cell r="IS5">
            <v>840</v>
          </cell>
          <cell r="IT5">
            <v>694</v>
          </cell>
          <cell r="IU5">
            <v>677</v>
          </cell>
          <cell r="IV5">
            <v>692</v>
          </cell>
          <cell r="IW5">
            <v>655</v>
          </cell>
          <cell r="IX5">
            <v>661</v>
          </cell>
          <cell r="IY5">
            <v>477</v>
          </cell>
          <cell r="IZ5">
            <v>549</v>
          </cell>
          <cell r="JA5">
            <v>536</v>
          </cell>
          <cell r="JB5">
            <v>597</v>
          </cell>
          <cell r="JC5">
            <v>449</v>
          </cell>
          <cell r="JD5">
            <v>602</v>
          </cell>
          <cell r="JE5">
            <v>480</v>
          </cell>
          <cell r="JF5">
            <v>398</v>
          </cell>
          <cell r="JG5">
            <v>429</v>
          </cell>
          <cell r="JH5">
            <v>388</v>
          </cell>
          <cell r="JI5">
            <v>406</v>
          </cell>
          <cell r="JK5" t="str">
            <v>ARAUCA</v>
          </cell>
          <cell r="JL5">
            <v>330</v>
          </cell>
          <cell r="JM5">
            <v>482</v>
          </cell>
          <cell r="JN5">
            <v>487</v>
          </cell>
          <cell r="JO5">
            <v>502</v>
          </cell>
          <cell r="JP5">
            <v>424</v>
          </cell>
          <cell r="JQ5">
            <v>538</v>
          </cell>
          <cell r="JR5">
            <v>543</v>
          </cell>
          <cell r="JS5">
            <v>765</v>
          </cell>
          <cell r="JT5">
            <v>597</v>
          </cell>
          <cell r="JU5">
            <v>650</v>
          </cell>
          <cell r="JV5">
            <v>739</v>
          </cell>
          <cell r="JW5">
            <v>598</v>
          </cell>
          <cell r="JX5">
            <v>343</v>
          </cell>
          <cell r="JY5">
            <v>532</v>
          </cell>
          <cell r="JZ5">
            <v>629</v>
          </cell>
          <cell r="KA5">
            <v>552</v>
          </cell>
          <cell r="KB5">
            <v>669</v>
          </cell>
          <cell r="KC5">
            <v>456</v>
          </cell>
          <cell r="KD5">
            <v>672</v>
          </cell>
          <cell r="KE5">
            <v>611</v>
          </cell>
          <cell r="KF5">
            <v>635</v>
          </cell>
          <cell r="KG5">
            <v>784</v>
          </cell>
          <cell r="KH5">
            <v>779</v>
          </cell>
          <cell r="KI5">
            <v>711</v>
          </cell>
          <cell r="KJ5">
            <v>923</v>
          </cell>
          <cell r="KK5">
            <v>946</v>
          </cell>
          <cell r="KL5">
            <v>683</v>
          </cell>
          <cell r="KM5">
            <v>685</v>
          </cell>
          <cell r="KN5">
            <v>677</v>
          </cell>
          <cell r="KO5">
            <v>869</v>
          </cell>
          <cell r="KP5">
            <v>760</v>
          </cell>
          <cell r="KQ5">
            <v>762</v>
          </cell>
          <cell r="KR5">
            <v>734</v>
          </cell>
          <cell r="KS5">
            <v>808</v>
          </cell>
          <cell r="KT5">
            <v>771</v>
          </cell>
          <cell r="KU5">
            <v>569</v>
          </cell>
          <cell r="KV5">
            <v>704</v>
          </cell>
          <cell r="KW5">
            <v>1007</v>
          </cell>
          <cell r="KX5">
            <v>712</v>
          </cell>
          <cell r="KY5">
            <v>734</v>
          </cell>
          <cell r="KZ5">
            <v>660</v>
          </cell>
          <cell r="LA5">
            <v>648</v>
          </cell>
          <cell r="LB5">
            <v>939</v>
          </cell>
          <cell r="LC5">
            <v>616</v>
          </cell>
          <cell r="LD5">
            <v>543</v>
          </cell>
          <cell r="LE5">
            <v>614</v>
          </cell>
          <cell r="LF5">
            <v>747</v>
          </cell>
          <cell r="LG5">
            <v>764</v>
          </cell>
          <cell r="LH5">
            <v>742</v>
          </cell>
          <cell r="LI5">
            <v>673</v>
          </cell>
          <cell r="LJ5">
            <v>590</v>
          </cell>
          <cell r="LK5">
            <v>314</v>
          </cell>
          <cell r="LM5" t="str">
            <v>ARAUCA</v>
          </cell>
          <cell r="LN5">
            <v>294</v>
          </cell>
          <cell r="LO5">
            <v>531</v>
          </cell>
          <cell r="LP5">
            <v>666</v>
          </cell>
          <cell r="LQ5">
            <v>476</v>
          </cell>
          <cell r="LR5">
            <v>489</v>
          </cell>
          <cell r="LS5">
            <v>605</v>
          </cell>
          <cell r="LT5">
            <v>745</v>
          </cell>
          <cell r="LU5">
            <v>684</v>
          </cell>
          <cell r="LV5">
            <v>678</v>
          </cell>
          <cell r="LW5">
            <v>791</v>
          </cell>
          <cell r="LX5">
            <v>697</v>
          </cell>
          <cell r="LY5">
            <v>575</v>
          </cell>
          <cell r="LZ5">
            <v>811</v>
          </cell>
          <cell r="MA5">
            <v>740</v>
          </cell>
          <cell r="MB5">
            <v>920</v>
          </cell>
          <cell r="MC5">
            <v>402</v>
          </cell>
          <cell r="MD5">
            <v>718</v>
          </cell>
          <cell r="ME5">
            <v>568</v>
          </cell>
          <cell r="MF5">
            <v>638</v>
          </cell>
          <cell r="MG5">
            <v>647</v>
          </cell>
          <cell r="MH5">
            <v>701</v>
          </cell>
          <cell r="MI5">
            <v>751</v>
          </cell>
          <cell r="MJ5">
            <v>600</v>
          </cell>
          <cell r="MK5">
            <v>714</v>
          </cell>
          <cell r="ML5">
            <v>735</v>
          </cell>
          <cell r="MM5">
            <v>582</v>
          </cell>
          <cell r="MN5">
            <v>576</v>
          </cell>
          <cell r="MO5">
            <v>762</v>
          </cell>
          <cell r="MP5">
            <v>824</v>
          </cell>
          <cell r="MQ5">
            <v>877</v>
          </cell>
          <cell r="MR5">
            <v>894</v>
          </cell>
          <cell r="MS5">
            <v>887</v>
          </cell>
          <cell r="MT5">
            <v>968</v>
          </cell>
          <cell r="MU5">
            <v>890</v>
          </cell>
          <cell r="MV5">
            <v>1021</v>
          </cell>
          <cell r="MW5">
            <v>897</v>
          </cell>
          <cell r="MX5">
            <v>983</v>
          </cell>
          <cell r="MY5">
            <v>946</v>
          </cell>
          <cell r="MZ5">
            <v>820</v>
          </cell>
          <cell r="NA5">
            <v>733</v>
          </cell>
          <cell r="NB5">
            <v>821</v>
          </cell>
          <cell r="NC5">
            <v>542</v>
          </cell>
          <cell r="ND5">
            <v>676</v>
          </cell>
          <cell r="NE5">
            <v>750</v>
          </cell>
          <cell r="NF5">
            <v>623</v>
          </cell>
          <cell r="NG5">
            <v>607</v>
          </cell>
          <cell r="NH5">
            <v>692</v>
          </cell>
          <cell r="NI5">
            <v>786</v>
          </cell>
          <cell r="NJ5">
            <v>680</v>
          </cell>
          <cell r="NK5">
            <v>725</v>
          </cell>
          <cell r="NL5">
            <v>658</v>
          </cell>
          <cell r="NM5">
            <v>394</v>
          </cell>
          <cell r="NO5" t="str">
            <v>ARAUCA</v>
          </cell>
          <cell r="NP5">
            <v>299</v>
          </cell>
          <cell r="NQ5">
            <v>536</v>
          </cell>
          <cell r="NR5">
            <v>716</v>
          </cell>
          <cell r="NS5">
            <v>628</v>
          </cell>
          <cell r="NT5">
            <v>597</v>
          </cell>
          <cell r="NU5">
            <v>654</v>
          </cell>
          <cell r="NV5">
            <v>748</v>
          </cell>
          <cell r="NW5">
            <v>829</v>
          </cell>
          <cell r="NX5">
            <v>748</v>
          </cell>
          <cell r="NY5">
            <v>863</v>
          </cell>
          <cell r="NZ5">
            <v>1103</v>
          </cell>
          <cell r="OA5">
            <v>1189</v>
          </cell>
          <cell r="OB5">
            <v>323</v>
          </cell>
          <cell r="OC5">
            <v>264</v>
          </cell>
          <cell r="OD5">
            <v>145</v>
          </cell>
          <cell r="OE5">
            <v>230</v>
          </cell>
          <cell r="OF5">
            <v>225</v>
          </cell>
          <cell r="OG5">
            <v>132</v>
          </cell>
          <cell r="OH5">
            <v>200</v>
          </cell>
          <cell r="OI5">
            <v>200</v>
          </cell>
          <cell r="OJ5">
            <v>184</v>
          </cell>
          <cell r="OK5">
            <v>238</v>
          </cell>
          <cell r="OL5">
            <v>177</v>
          </cell>
          <cell r="OM5">
            <v>221</v>
          </cell>
          <cell r="ON5">
            <v>144</v>
          </cell>
          <cell r="OO5">
            <v>174</v>
          </cell>
          <cell r="OP5">
            <v>178</v>
          </cell>
          <cell r="OQ5">
            <v>297</v>
          </cell>
          <cell r="OR5">
            <v>295</v>
          </cell>
          <cell r="OS5">
            <v>246</v>
          </cell>
          <cell r="OT5">
            <v>342</v>
          </cell>
          <cell r="OU5">
            <v>256</v>
          </cell>
          <cell r="OV5">
            <v>319</v>
          </cell>
          <cell r="OW5">
            <v>250</v>
          </cell>
          <cell r="OX5">
            <v>305</v>
          </cell>
          <cell r="OY5">
            <v>393</v>
          </cell>
          <cell r="OZ5">
            <v>462</v>
          </cell>
          <cell r="PA5">
            <v>430</v>
          </cell>
          <cell r="PB5">
            <v>362</v>
          </cell>
          <cell r="PC5">
            <v>329</v>
          </cell>
          <cell r="PD5">
            <v>401</v>
          </cell>
          <cell r="PE5">
            <v>337</v>
          </cell>
          <cell r="PF5">
            <v>380</v>
          </cell>
          <cell r="PG5">
            <v>300</v>
          </cell>
          <cell r="PH5">
            <v>252</v>
          </cell>
          <cell r="PI5">
            <v>377</v>
          </cell>
          <cell r="PJ5">
            <v>348</v>
          </cell>
          <cell r="PK5">
            <v>336</v>
          </cell>
          <cell r="PL5">
            <v>342</v>
          </cell>
          <cell r="PM5">
            <v>274</v>
          </cell>
          <cell r="PN5">
            <v>305</v>
          </cell>
          <cell r="PO5">
            <v>212</v>
          </cell>
          <cell r="PQ5" t="str">
            <v>ARAUCA</v>
          </cell>
          <cell r="PR5">
            <v>336</v>
          </cell>
          <cell r="PS5">
            <v>304</v>
          </cell>
          <cell r="PT5">
            <v>375</v>
          </cell>
          <cell r="PU5">
            <v>396</v>
          </cell>
          <cell r="PV5">
            <v>350</v>
          </cell>
          <cell r="PW5">
            <v>410</v>
          </cell>
          <cell r="PX5">
            <v>433</v>
          </cell>
          <cell r="PY5">
            <v>441</v>
          </cell>
          <cell r="PZ5">
            <v>444</v>
          </cell>
          <cell r="QA5">
            <v>378</v>
          </cell>
          <cell r="QB5">
            <v>559</v>
          </cell>
          <cell r="QC5">
            <v>305</v>
          </cell>
          <cell r="QD5">
            <v>249</v>
          </cell>
          <cell r="QE5">
            <v>584</v>
          </cell>
          <cell r="QF5">
            <v>443</v>
          </cell>
          <cell r="QG5">
            <v>628</v>
          </cell>
          <cell r="QH5">
            <v>410</v>
          </cell>
          <cell r="QI5">
            <v>544</v>
          </cell>
          <cell r="QJ5">
            <v>488</v>
          </cell>
          <cell r="QK5">
            <v>553</v>
          </cell>
          <cell r="QL5">
            <v>529</v>
          </cell>
          <cell r="QM5">
            <v>754</v>
          </cell>
          <cell r="QN5">
            <v>850</v>
          </cell>
          <cell r="QO5">
            <v>796</v>
          </cell>
          <cell r="QP5">
            <v>933</v>
          </cell>
          <cell r="QQ5">
            <v>895</v>
          </cell>
          <cell r="QR5">
            <v>578</v>
          </cell>
          <cell r="QS5">
            <v>811</v>
          </cell>
          <cell r="QT5">
            <v>683</v>
          </cell>
          <cell r="QU5">
            <v>659</v>
          </cell>
          <cell r="QV5">
            <v>710</v>
          </cell>
          <cell r="QW5">
            <v>612</v>
          </cell>
          <cell r="QX5">
            <v>488</v>
          </cell>
          <cell r="QY5">
            <v>572</v>
          </cell>
          <cell r="QZ5">
            <v>441</v>
          </cell>
          <cell r="RA5">
            <v>449</v>
          </cell>
          <cell r="RB5">
            <v>507</v>
          </cell>
          <cell r="RC5">
            <v>509</v>
          </cell>
          <cell r="RD5">
            <v>302</v>
          </cell>
          <cell r="RE5">
            <v>361</v>
          </cell>
          <cell r="RF5">
            <v>461</v>
          </cell>
          <cell r="RG5">
            <v>456</v>
          </cell>
          <cell r="RH5">
            <v>457</v>
          </cell>
          <cell r="RI5">
            <v>374</v>
          </cell>
          <cell r="RJ5">
            <v>474</v>
          </cell>
          <cell r="RK5">
            <v>438</v>
          </cell>
          <cell r="RL5">
            <v>492</v>
          </cell>
          <cell r="RM5">
            <v>392</v>
          </cell>
          <cell r="RN5">
            <v>619</v>
          </cell>
          <cell r="RO5">
            <v>751</v>
          </cell>
          <cell r="RP5">
            <v>345</v>
          </cell>
          <cell r="RQ5">
            <v>347</v>
          </cell>
          <cell r="RS5" t="str">
            <v>ARAUCA</v>
          </cell>
          <cell r="RT5">
            <v>509</v>
          </cell>
          <cell r="RU5">
            <v>421</v>
          </cell>
          <cell r="RV5">
            <v>527</v>
          </cell>
          <cell r="RW5">
            <v>365</v>
          </cell>
          <cell r="RX5">
            <v>464</v>
          </cell>
          <cell r="RY5">
            <v>457</v>
          </cell>
          <cell r="RZ5">
            <v>454</v>
          </cell>
          <cell r="SA5">
            <v>434</v>
          </cell>
          <cell r="SB5">
            <v>539</v>
          </cell>
          <cell r="SC5">
            <v>464</v>
          </cell>
          <cell r="SD5">
            <v>413</v>
          </cell>
          <cell r="SE5">
            <v>377</v>
          </cell>
          <cell r="SF5">
            <v>362</v>
          </cell>
          <cell r="SG5">
            <v>396</v>
          </cell>
          <cell r="SH5">
            <v>236</v>
          </cell>
          <cell r="SI5">
            <v>388</v>
          </cell>
          <cell r="SJ5">
            <v>294</v>
          </cell>
          <cell r="SK5">
            <v>472</v>
          </cell>
          <cell r="SL5">
            <v>454</v>
          </cell>
          <cell r="SM5">
            <v>397</v>
          </cell>
          <cell r="SN5">
            <v>463</v>
          </cell>
          <cell r="SO5">
            <v>507</v>
          </cell>
          <cell r="SP5">
            <v>682</v>
          </cell>
          <cell r="SQ5">
            <v>606</v>
          </cell>
          <cell r="SR5">
            <v>578</v>
          </cell>
          <cell r="SS5">
            <v>574</v>
          </cell>
          <cell r="ST5">
            <v>812</v>
          </cell>
          <cell r="SU5">
            <v>838</v>
          </cell>
          <cell r="SV5">
            <v>521</v>
          </cell>
          <cell r="SW5">
            <v>589</v>
          </cell>
          <cell r="SX5">
            <v>549</v>
          </cell>
          <cell r="SY5">
            <v>422</v>
          </cell>
          <cell r="SZ5">
            <v>374</v>
          </cell>
          <cell r="TA5">
            <v>450</v>
          </cell>
          <cell r="TB5">
            <v>379</v>
          </cell>
          <cell r="TC5">
            <v>598</v>
          </cell>
          <cell r="TD5">
            <v>516</v>
          </cell>
          <cell r="TE5">
            <v>516</v>
          </cell>
          <cell r="TF5">
            <v>522</v>
          </cell>
          <cell r="TG5">
            <v>615</v>
          </cell>
          <cell r="TH5">
            <v>491</v>
          </cell>
          <cell r="TI5">
            <v>549</v>
          </cell>
          <cell r="TJ5">
            <v>558</v>
          </cell>
          <cell r="TK5">
            <v>723</v>
          </cell>
          <cell r="TL5">
            <v>692</v>
          </cell>
          <cell r="TM5">
            <v>442</v>
          </cell>
          <cell r="TN5">
            <v>537</v>
          </cell>
          <cell r="TO5">
            <v>534</v>
          </cell>
        </row>
        <row r="6">
          <cell r="FG6" t="str">
            <v>ATLANTICO</v>
          </cell>
          <cell r="FH6">
            <v>1819</v>
          </cell>
          <cell r="FI6">
            <v>2521</v>
          </cell>
          <cell r="FJ6">
            <v>2039</v>
          </cell>
          <cell r="FK6">
            <v>2035</v>
          </cell>
          <cell r="FL6">
            <v>1579</v>
          </cell>
          <cell r="FM6">
            <v>1180</v>
          </cell>
          <cell r="FN6">
            <v>2220</v>
          </cell>
          <cell r="FO6">
            <v>2342</v>
          </cell>
          <cell r="FP6">
            <v>2280</v>
          </cell>
          <cell r="FQ6">
            <v>2636</v>
          </cell>
          <cell r="FR6">
            <v>1834</v>
          </cell>
          <cell r="FS6">
            <v>1587</v>
          </cell>
          <cell r="FT6">
            <v>1855</v>
          </cell>
          <cell r="FU6">
            <v>2057</v>
          </cell>
          <cell r="FV6">
            <v>2222</v>
          </cell>
          <cell r="FW6">
            <v>1650</v>
          </cell>
          <cell r="FX6">
            <v>1892</v>
          </cell>
          <cell r="FY6">
            <v>2945</v>
          </cell>
          <cell r="FZ6">
            <v>2248</v>
          </cell>
          <cell r="GA6">
            <v>2713</v>
          </cell>
          <cell r="GB6">
            <v>2582</v>
          </cell>
          <cell r="GC6">
            <v>3098</v>
          </cell>
          <cell r="GD6">
            <v>2932</v>
          </cell>
          <cell r="GE6">
            <v>3288</v>
          </cell>
          <cell r="GF6">
            <v>3087</v>
          </cell>
          <cell r="GG6">
            <v>2760</v>
          </cell>
          <cell r="GH6">
            <v>1247</v>
          </cell>
          <cell r="GI6">
            <v>2720</v>
          </cell>
          <cell r="GJ6">
            <v>1367</v>
          </cell>
          <cell r="GK6">
            <v>1378</v>
          </cell>
          <cell r="GL6">
            <v>1417</v>
          </cell>
          <cell r="GM6">
            <v>2745</v>
          </cell>
          <cell r="GN6">
            <v>2695</v>
          </cell>
          <cell r="GO6">
            <v>3003</v>
          </cell>
          <cell r="GP6">
            <v>2533</v>
          </cell>
          <cell r="GQ6">
            <v>2772</v>
          </cell>
          <cell r="GR6">
            <v>2911</v>
          </cell>
          <cell r="GS6">
            <v>4076</v>
          </cell>
          <cell r="GT6">
            <v>2845</v>
          </cell>
          <cell r="GU6">
            <v>2889</v>
          </cell>
          <cell r="GV6">
            <v>2785</v>
          </cell>
          <cell r="GW6">
            <v>2868</v>
          </cell>
          <cell r="GX6">
            <v>2986</v>
          </cell>
          <cell r="GY6">
            <v>3075</v>
          </cell>
          <cell r="GZ6">
            <v>4419</v>
          </cell>
          <cell r="HA6">
            <v>3054</v>
          </cell>
          <cell r="HB6">
            <v>3114</v>
          </cell>
          <cell r="HC6">
            <v>3339</v>
          </cell>
          <cell r="HD6">
            <v>2544</v>
          </cell>
          <cell r="HE6">
            <v>3086</v>
          </cell>
          <cell r="HF6">
            <v>2727</v>
          </cell>
          <cell r="HG6">
            <v>2741</v>
          </cell>
          <cell r="HI6" t="str">
            <v>ATLANTICO</v>
          </cell>
          <cell r="HJ6">
            <v>2404</v>
          </cell>
          <cell r="HK6">
            <v>2640</v>
          </cell>
          <cell r="HL6">
            <v>2556</v>
          </cell>
          <cell r="HM6">
            <v>2365</v>
          </cell>
          <cell r="HN6">
            <v>2376</v>
          </cell>
          <cell r="HO6">
            <v>3079</v>
          </cell>
          <cell r="HP6">
            <v>3200</v>
          </cell>
          <cell r="HQ6">
            <v>2923</v>
          </cell>
          <cell r="HR6">
            <v>2592</v>
          </cell>
          <cell r="HS6">
            <v>3327</v>
          </cell>
          <cell r="HT6">
            <v>1595</v>
          </cell>
          <cell r="HU6">
            <v>2779</v>
          </cell>
          <cell r="HV6">
            <v>2956</v>
          </cell>
          <cell r="HW6">
            <v>2363</v>
          </cell>
          <cell r="HX6">
            <v>1817</v>
          </cell>
          <cell r="HY6">
            <v>2202</v>
          </cell>
          <cell r="HZ6">
            <v>2235</v>
          </cell>
          <cell r="IA6">
            <v>2480</v>
          </cell>
          <cell r="IB6">
            <v>3232</v>
          </cell>
          <cell r="IC6">
            <v>2882</v>
          </cell>
          <cell r="ID6">
            <v>2833</v>
          </cell>
          <cell r="IE6">
            <v>2678</v>
          </cell>
          <cell r="IF6">
            <v>3070</v>
          </cell>
          <cell r="IG6">
            <v>2847</v>
          </cell>
          <cell r="IH6">
            <v>2708</v>
          </cell>
          <cell r="II6">
            <v>2643</v>
          </cell>
          <cell r="IJ6">
            <v>2550</v>
          </cell>
          <cell r="IK6">
            <v>2460</v>
          </cell>
          <cell r="IL6">
            <v>2424</v>
          </cell>
          <cell r="IM6">
            <v>2864</v>
          </cell>
          <cell r="IN6">
            <v>2644</v>
          </cell>
          <cell r="IO6">
            <v>2423</v>
          </cell>
          <cell r="IP6">
            <v>3236</v>
          </cell>
          <cell r="IQ6">
            <v>2707</v>
          </cell>
          <cell r="IR6">
            <v>3357</v>
          </cell>
          <cell r="IS6">
            <v>2991</v>
          </cell>
          <cell r="IT6">
            <v>2921</v>
          </cell>
          <cell r="IU6">
            <v>2815</v>
          </cell>
          <cell r="IV6">
            <v>2785</v>
          </cell>
          <cell r="IW6">
            <v>2927</v>
          </cell>
          <cell r="IX6">
            <v>4121</v>
          </cell>
          <cell r="IY6">
            <v>2630</v>
          </cell>
          <cell r="IZ6">
            <v>2406</v>
          </cell>
          <cell r="JA6">
            <v>2323</v>
          </cell>
          <cell r="JB6">
            <v>2062</v>
          </cell>
          <cell r="JC6">
            <v>2148</v>
          </cell>
          <cell r="JD6">
            <v>2477</v>
          </cell>
          <cell r="JE6">
            <v>2416</v>
          </cell>
          <cell r="JF6">
            <v>1842</v>
          </cell>
          <cell r="JG6">
            <v>1473</v>
          </cell>
          <cell r="JH6">
            <v>2879</v>
          </cell>
          <cell r="JI6">
            <v>1520</v>
          </cell>
          <cell r="JK6" t="str">
            <v>ATLANTICO</v>
          </cell>
          <cell r="JL6">
            <v>1379</v>
          </cell>
          <cell r="JM6">
            <v>1709</v>
          </cell>
          <cell r="JN6">
            <v>24</v>
          </cell>
          <cell r="JO6">
            <v>1587</v>
          </cell>
          <cell r="JP6">
            <v>1805</v>
          </cell>
          <cell r="JQ6">
            <v>1822</v>
          </cell>
          <cell r="JR6">
            <v>1753</v>
          </cell>
          <cell r="JS6">
            <v>2745</v>
          </cell>
          <cell r="JT6">
            <v>2819</v>
          </cell>
          <cell r="JU6">
            <v>2621</v>
          </cell>
          <cell r="JV6">
            <v>2457</v>
          </cell>
          <cell r="JW6">
            <v>2266</v>
          </cell>
          <cell r="JX6">
            <v>1771</v>
          </cell>
          <cell r="JY6">
            <v>2289</v>
          </cell>
          <cell r="JZ6">
            <v>2232</v>
          </cell>
          <cell r="KA6">
            <v>2309</v>
          </cell>
          <cell r="KB6">
            <v>2263</v>
          </cell>
          <cell r="KC6">
            <v>2108</v>
          </cell>
          <cell r="KD6">
            <v>2336</v>
          </cell>
          <cell r="KE6">
            <v>2258</v>
          </cell>
          <cell r="KF6">
            <v>2562</v>
          </cell>
          <cell r="KG6">
            <v>2550</v>
          </cell>
          <cell r="KH6">
            <v>2572</v>
          </cell>
          <cell r="KI6">
            <v>2873</v>
          </cell>
          <cell r="KJ6">
            <v>3153</v>
          </cell>
          <cell r="KK6">
            <v>3038</v>
          </cell>
          <cell r="KL6">
            <v>2274</v>
          </cell>
          <cell r="KM6">
            <v>2086</v>
          </cell>
          <cell r="KN6">
            <v>1999</v>
          </cell>
          <cell r="KO6">
            <v>2285</v>
          </cell>
          <cell r="KP6">
            <v>2657</v>
          </cell>
          <cell r="KQ6">
            <v>2561</v>
          </cell>
          <cell r="KR6">
            <v>2807</v>
          </cell>
          <cell r="KS6">
            <v>2579</v>
          </cell>
          <cell r="KT6">
            <v>3000</v>
          </cell>
          <cell r="KU6">
            <v>2968</v>
          </cell>
          <cell r="KV6">
            <v>2925</v>
          </cell>
          <cell r="KW6">
            <v>2794</v>
          </cell>
          <cell r="KX6">
            <v>2945</v>
          </cell>
          <cell r="KY6">
            <v>2133</v>
          </cell>
          <cell r="KZ6">
            <v>2121</v>
          </cell>
          <cell r="LA6">
            <v>2053</v>
          </cell>
          <cell r="LB6">
            <v>2607</v>
          </cell>
          <cell r="LC6">
            <v>1734</v>
          </cell>
          <cell r="LD6">
            <v>3357</v>
          </cell>
          <cell r="LE6">
            <v>2294</v>
          </cell>
          <cell r="LF6">
            <v>2441</v>
          </cell>
          <cell r="LG6">
            <v>2450</v>
          </cell>
          <cell r="LH6">
            <v>2229</v>
          </cell>
          <cell r="LI6">
            <v>2290</v>
          </cell>
          <cell r="LJ6">
            <v>2183</v>
          </cell>
          <cell r="LK6">
            <v>1427</v>
          </cell>
          <cell r="LM6" t="str">
            <v>ATLANTICO</v>
          </cell>
          <cell r="LN6">
            <v>1469</v>
          </cell>
          <cell r="LO6">
            <v>2002</v>
          </cell>
          <cell r="LP6">
            <v>2031</v>
          </cell>
          <cell r="LQ6">
            <v>1914</v>
          </cell>
          <cell r="LR6">
            <v>1789</v>
          </cell>
          <cell r="LS6">
            <v>2015</v>
          </cell>
          <cell r="LT6">
            <v>2302</v>
          </cell>
          <cell r="LU6">
            <v>1637</v>
          </cell>
          <cell r="LV6">
            <v>2721</v>
          </cell>
          <cell r="LW6">
            <v>2118</v>
          </cell>
          <cell r="LX6">
            <v>2777</v>
          </cell>
          <cell r="LY6">
            <v>2694</v>
          </cell>
          <cell r="LZ6">
            <v>2458</v>
          </cell>
          <cell r="MA6">
            <v>2857</v>
          </cell>
          <cell r="MB6">
            <v>2624</v>
          </cell>
          <cell r="MC6">
            <v>1905</v>
          </cell>
          <cell r="MD6">
            <v>2433</v>
          </cell>
          <cell r="ME6">
            <v>2326</v>
          </cell>
          <cell r="MF6">
            <v>2290</v>
          </cell>
          <cell r="MG6">
            <v>2571</v>
          </cell>
          <cell r="MH6">
            <v>2876</v>
          </cell>
          <cell r="MI6">
            <v>2762</v>
          </cell>
          <cell r="MJ6">
            <v>2792</v>
          </cell>
          <cell r="MK6">
            <v>3410</v>
          </cell>
          <cell r="ML6">
            <v>3278</v>
          </cell>
          <cell r="MM6">
            <v>2829</v>
          </cell>
          <cell r="MN6">
            <v>2953</v>
          </cell>
          <cell r="MO6">
            <v>2882</v>
          </cell>
          <cell r="MP6">
            <v>2840</v>
          </cell>
          <cell r="MQ6">
            <v>2784</v>
          </cell>
          <cell r="MR6">
            <v>3065</v>
          </cell>
          <cell r="MS6">
            <v>2671</v>
          </cell>
          <cell r="MT6">
            <v>2624</v>
          </cell>
          <cell r="MU6">
            <v>2609</v>
          </cell>
          <cell r="MV6">
            <v>2929</v>
          </cell>
          <cell r="MW6">
            <v>2862</v>
          </cell>
          <cell r="MX6">
            <v>3056</v>
          </cell>
          <cell r="MY6">
            <v>2897</v>
          </cell>
          <cell r="MZ6">
            <v>3010</v>
          </cell>
          <cell r="NA6">
            <v>3242</v>
          </cell>
          <cell r="NB6">
            <v>3115</v>
          </cell>
          <cell r="NC6">
            <v>3372</v>
          </cell>
          <cell r="ND6">
            <v>3086</v>
          </cell>
          <cell r="NE6">
            <v>2806</v>
          </cell>
          <cell r="NF6">
            <v>2559</v>
          </cell>
          <cell r="NG6">
            <v>1473</v>
          </cell>
          <cell r="NH6">
            <v>3148</v>
          </cell>
          <cell r="NI6">
            <v>2455</v>
          </cell>
          <cell r="NJ6">
            <v>2038</v>
          </cell>
          <cell r="NK6">
            <v>1830</v>
          </cell>
          <cell r="NL6">
            <v>2137</v>
          </cell>
          <cell r="NM6">
            <v>1870</v>
          </cell>
          <cell r="NO6" t="str">
            <v>ATLANTICO</v>
          </cell>
          <cell r="NP6">
            <v>1673</v>
          </cell>
          <cell r="NQ6">
            <v>2673</v>
          </cell>
          <cell r="NR6">
            <v>3311</v>
          </cell>
          <cell r="NS6">
            <v>2112</v>
          </cell>
          <cell r="NT6">
            <v>1757</v>
          </cell>
          <cell r="NU6">
            <v>1647</v>
          </cell>
          <cell r="NV6">
            <v>1863</v>
          </cell>
          <cell r="NW6">
            <v>1466</v>
          </cell>
          <cell r="NX6">
            <v>1648</v>
          </cell>
          <cell r="NY6">
            <v>2337</v>
          </cell>
          <cell r="NZ6">
            <v>2102</v>
          </cell>
          <cell r="OA6">
            <v>2842</v>
          </cell>
          <cell r="OB6">
            <v>1475</v>
          </cell>
          <cell r="OC6">
            <v>949</v>
          </cell>
          <cell r="OD6">
            <v>460</v>
          </cell>
          <cell r="OE6">
            <v>488</v>
          </cell>
          <cell r="OF6">
            <v>487</v>
          </cell>
          <cell r="OG6">
            <v>380</v>
          </cell>
          <cell r="OH6">
            <v>519</v>
          </cell>
          <cell r="OI6">
            <v>507</v>
          </cell>
          <cell r="OJ6">
            <v>593</v>
          </cell>
          <cell r="OK6">
            <v>1478</v>
          </cell>
          <cell r="OL6">
            <v>783</v>
          </cell>
          <cell r="OM6">
            <v>1014</v>
          </cell>
          <cell r="ON6">
            <v>1061</v>
          </cell>
          <cell r="OO6">
            <v>1018</v>
          </cell>
          <cell r="OP6">
            <v>910</v>
          </cell>
          <cell r="OQ6">
            <v>909</v>
          </cell>
          <cell r="OR6">
            <v>841</v>
          </cell>
          <cell r="OS6">
            <v>761</v>
          </cell>
          <cell r="OT6">
            <v>888</v>
          </cell>
          <cell r="OU6">
            <v>628</v>
          </cell>
          <cell r="OV6">
            <v>917</v>
          </cell>
          <cell r="OW6">
            <v>903</v>
          </cell>
          <cell r="OX6">
            <v>843</v>
          </cell>
          <cell r="OY6">
            <v>916</v>
          </cell>
          <cell r="OZ6">
            <v>838</v>
          </cell>
          <cell r="PA6">
            <v>911</v>
          </cell>
          <cell r="PB6">
            <v>970</v>
          </cell>
          <cell r="PC6">
            <v>933</v>
          </cell>
          <cell r="PD6">
            <v>866</v>
          </cell>
          <cell r="PE6">
            <v>744</v>
          </cell>
          <cell r="PF6">
            <v>988</v>
          </cell>
          <cell r="PG6">
            <v>1658</v>
          </cell>
          <cell r="PH6">
            <v>1085</v>
          </cell>
          <cell r="PI6">
            <v>1066</v>
          </cell>
          <cell r="PJ6">
            <v>946</v>
          </cell>
          <cell r="PK6">
            <v>977</v>
          </cell>
          <cell r="PL6">
            <v>1114</v>
          </cell>
          <cell r="PM6">
            <v>1184</v>
          </cell>
          <cell r="PN6">
            <v>1612</v>
          </cell>
          <cell r="PO6">
            <v>786</v>
          </cell>
          <cell r="PQ6" t="str">
            <v>ATLANTICO</v>
          </cell>
          <cell r="PR6">
            <v>1865</v>
          </cell>
          <cell r="PS6">
            <v>948</v>
          </cell>
          <cell r="PT6">
            <v>1500</v>
          </cell>
          <cell r="PU6">
            <v>1346</v>
          </cell>
          <cell r="PV6">
            <v>939</v>
          </cell>
          <cell r="PW6">
            <v>1194</v>
          </cell>
          <cell r="PX6">
            <v>2013</v>
          </cell>
          <cell r="PY6">
            <v>823</v>
          </cell>
          <cell r="PZ6">
            <v>1263</v>
          </cell>
          <cell r="QA6">
            <v>960</v>
          </cell>
          <cell r="QB6">
            <v>1597</v>
          </cell>
          <cell r="QC6">
            <v>1468</v>
          </cell>
          <cell r="QD6">
            <v>1185</v>
          </cell>
          <cell r="QE6">
            <v>1560</v>
          </cell>
          <cell r="QF6">
            <v>1788</v>
          </cell>
          <cell r="QG6">
            <v>1352</v>
          </cell>
          <cell r="QH6">
            <v>1224</v>
          </cell>
          <cell r="QI6">
            <v>1196</v>
          </cell>
          <cell r="QJ6">
            <v>930</v>
          </cell>
          <cell r="QK6">
            <v>1070</v>
          </cell>
          <cell r="QL6">
            <v>1081</v>
          </cell>
          <cell r="QM6">
            <v>1100</v>
          </cell>
          <cell r="QN6">
            <v>847</v>
          </cell>
          <cell r="QO6">
            <v>1410</v>
          </cell>
          <cell r="QP6">
            <v>1772</v>
          </cell>
          <cell r="QQ6">
            <v>1234</v>
          </cell>
          <cell r="QR6">
            <v>1339</v>
          </cell>
          <cell r="QS6">
            <v>1384</v>
          </cell>
          <cell r="QT6">
            <v>1350</v>
          </cell>
          <cell r="QU6">
            <v>1496</v>
          </cell>
          <cell r="QV6">
            <v>1098</v>
          </cell>
          <cell r="QW6">
            <v>1580</v>
          </cell>
          <cell r="QX6">
            <v>1329</v>
          </cell>
          <cell r="QY6">
            <v>1299</v>
          </cell>
          <cell r="QZ6">
            <v>2732</v>
          </cell>
          <cell r="RA6">
            <v>3341</v>
          </cell>
          <cell r="RB6">
            <v>1671</v>
          </cell>
          <cell r="RC6">
            <v>2056</v>
          </cell>
          <cell r="RD6">
            <v>1388</v>
          </cell>
          <cell r="RE6">
            <v>1696</v>
          </cell>
          <cell r="RF6">
            <v>2661</v>
          </cell>
          <cell r="RG6">
            <v>1331</v>
          </cell>
          <cell r="RH6">
            <v>1451</v>
          </cell>
          <cell r="RI6">
            <v>2211</v>
          </cell>
          <cell r="RJ6">
            <v>3455</v>
          </cell>
          <cell r="RK6">
            <v>1811</v>
          </cell>
          <cell r="RL6">
            <v>3479</v>
          </cell>
          <cell r="RM6">
            <v>1780</v>
          </cell>
          <cell r="RN6">
            <v>2246</v>
          </cell>
          <cell r="RO6">
            <v>3383</v>
          </cell>
          <cell r="RP6">
            <v>2700</v>
          </cell>
          <cell r="RQ6">
            <v>1644</v>
          </cell>
          <cell r="RS6" t="str">
            <v>ATLANTICO</v>
          </cell>
          <cell r="RT6">
            <v>2100</v>
          </cell>
          <cell r="RU6">
            <v>3111</v>
          </cell>
          <cell r="RV6">
            <v>2438</v>
          </cell>
          <cell r="RW6">
            <v>1942</v>
          </cell>
          <cell r="RX6">
            <v>2030</v>
          </cell>
          <cell r="RY6">
            <v>2233</v>
          </cell>
          <cell r="RZ6">
            <v>2498</v>
          </cell>
          <cell r="SA6">
            <v>2517</v>
          </cell>
          <cell r="SB6">
            <v>2224</v>
          </cell>
          <cell r="SC6">
            <v>2221</v>
          </cell>
          <cell r="SD6">
            <v>2561</v>
          </cell>
          <cell r="SE6">
            <v>1828</v>
          </cell>
          <cell r="SF6">
            <v>1923</v>
          </cell>
          <cell r="SG6">
            <v>2825</v>
          </cell>
          <cell r="SH6">
            <v>1631</v>
          </cell>
          <cell r="SI6">
            <v>1975</v>
          </cell>
          <cell r="SJ6">
            <v>2127</v>
          </cell>
          <cell r="SK6">
            <v>1956</v>
          </cell>
          <cell r="SL6">
            <v>2734</v>
          </cell>
          <cell r="SM6">
            <v>4006</v>
          </cell>
          <cell r="SN6">
            <v>4085</v>
          </cell>
          <cell r="SO6">
            <v>4446</v>
          </cell>
          <cell r="SP6">
            <v>4598</v>
          </cell>
          <cell r="SQ6">
            <v>4420</v>
          </cell>
          <cell r="SR6">
            <v>4170</v>
          </cell>
          <cell r="SS6">
            <v>3658</v>
          </cell>
          <cell r="ST6">
            <v>3693</v>
          </cell>
          <cell r="SU6">
            <v>4453</v>
          </cell>
          <cell r="SV6">
            <v>4460</v>
          </cell>
          <cell r="SW6">
            <v>4856</v>
          </cell>
          <cell r="SX6">
            <v>4743</v>
          </cell>
          <cell r="SY6">
            <v>4432</v>
          </cell>
          <cell r="SZ6">
            <v>4107</v>
          </cell>
          <cell r="TA6">
            <v>4768</v>
          </cell>
          <cell r="TB6">
            <v>4442</v>
          </cell>
          <cell r="TC6">
            <v>4261</v>
          </cell>
          <cell r="TD6">
            <v>4404</v>
          </cell>
          <cell r="TE6">
            <v>4390</v>
          </cell>
          <cell r="TF6">
            <v>4920</v>
          </cell>
          <cell r="TG6">
            <v>3131</v>
          </cell>
          <cell r="TH6">
            <v>3735</v>
          </cell>
          <cell r="TI6">
            <v>3943</v>
          </cell>
          <cell r="TJ6">
            <v>4500</v>
          </cell>
          <cell r="TK6">
            <v>4323</v>
          </cell>
          <cell r="TL6">
            <v>3690</v>
          </cell>
          <cell r="TM6">
            <v>4190</v>
          </cell>
          <cell r="TN6">
            <v>3957</v>
          </cell>
          <cell r="TO6">
            <v>3887</v>
          </cell>
        </row>
        <row r="7">
          <cell r="FG7" t="str">
            <v>BARRANQUILLA</v>
          </cell>
          <cell r="FH7">
            <v>4346</v>
          </cell>
          <cell r="FI7">
            <v>2746</v>
          </cell>
          <cell r="FJ7">
            <v>2764</v>
          </cell>
          <cell r="FK7">
            <v>2844</v>
          </cell>
          <cell r="FL7">
            <v>2260</v>
          </cell>
          <cell r="FM7">
            <v>2750</v>
          </cell>
          <cell r="FN7">
            <v>3942</v>
          </cell>
          <cell r="FO7">
            <v>3322</v>
          </cell>
          <cell r="FP7">
            <v>4324</v>
          </cell>
          <cell r="FQ7">
            <v>4349</v>
          </cell>
          <cell r="FR7">
            <v>3496</v>
          </cell>
          <cell r="FS7">
            <v>3338</v>
          </cell>
          <cell r="FT7">
            <v>3467</v>
          </cell>
          <cell r="FU7">
            <v>3652</v>
          </cell>
          <cell r="FV7">
            <v>3761</v>
          </cell>
          <cell r="FW7">
            <v>3097</v>
          </cell>
          <cell r="FX7">
            <v>3993</v>
          </cell>
          <cell r="FY7">
            <v>4597</v>
          </cell>
          <cell r="FZ7">
            <v>4640</v>
          </cell>
          <cell r="GA7">
            <v>4246</v>
          </cell>
          <cell r="GB7">
            <v>4221</v>
          </cell>
          <cell r="GC7">
            <v>4820</v>
          </cell>
          <cell r="GD7">
            <v>4882</v>
          </cell>
          <cell r="GE7">
            <v>5421</v>
          </cell>
          <cell r="GF7">
            <v>5496</v>
          </cell>
          <cell r="GG7">
            <v>4168</v>
          </cell>
          <cell r="GH7">
            <v>3256</v>
          </cell>
          <cell r="GI7">
            <v>3529</v>
          </cell>
          <cell r="GJ7">
            <v>3681</v>
          </cell>
          <cell r="GK7">
            <v>3673</v>
          </cell>
          <cell r="GL7">
            <v>2857</v>
          </cell>
          <cell r="GM7">
            <v>4969</v>
          </cell>
          <cell r="GN7">
            <v>3756</v>
          </cell>
          <cell r="GO7">
            <v>4087</v>
          </cell>
          <cell r="GP7">
            <v>4095</v>
          </cell>
          <cell r="GQ7">
            <v>4038</v>
          </cell>
          <cell r="GR7">
            <v>4420</v>
          </cell>
          <cell r="GS7">
            <v>3893</v>
          </cell>
          <cell r="GT7">
            <v>4420</v>
          </cell>
          <cell r="GU7">
            <v>4467</v>
          </cell>
          <cell r="GV7">
            <v>4236</v>
          </cell>
          <cell r="GW7">
            <v>4188</v>
          </cell>
          <cell r="GX7">
            <v>4668</v>
          </cell>
          <cell r="GY7">
            <v>4778</v>
          </cell>
          <cell r="GZ7">
            <v>4069</v>
          </cell>
          <cell r="HA7">
            <v>4242</v>
          </cell>
          <cell r="HB7">
            <v>4746</v>
          </cell>
          <cell r="HC7">
            <v>4189</v>
          </cell>
          <cell r="HD7">
            <v>3315</v>
          </cell>
          <cell r="HE7">
            <v>4381</v>
          </cell>
          <cell r="HF7">
            <v>3584</v>
          </cell>
          <cell r="HG7">
            <v>4255</v>
          </cell>
          <cell r="HI7" t="str">
            <v>BARRANQUILLA</v>
          </cell>
          <cell r="HJ7">
            <v>3893</v>
          </cell>
          <cell r="HK7">
            <v>3338</v>
          </cell>
          <cell r="HL7">
            <v>3273</v>
          </cell>
          <cell r="HM7">
            <v>3214</v>
          </cell>
          <cell r="HN7">
            <v>3699</v>
          </cell>
          <cell r="HO7">
            <v>3667</v>
          </cell>
          <cell r="HP7">
            <v>4085</v>
          </cell>
          <cell r="HQ7">
            <v>4358</v>
          </cell>
          <cell r="HR7">
            <v>4051</v>
          </cell>
          <cell r="HS7">
            <v>4514</v>
          </cell>
          <cell r="HT7">
            <v>4202</v>
          </cell>
          <cell r="HU7">
            <v>3771</v>
          </cell>
          <cell r="HV7">
            <v>4747</v>
          </cell>
          <cell r="HW7">
            <v>3937</v>
          </cell>
          <cell r="HX7">
            <v>2902</v>
          </cell>
          <cell r="HY7">
            <v>2270</v>
          </cell>
          <cell r="HZ7">
            <v>3114</v>
          </cell>
          <cell r="IA7">
            <v>3592</v>
          </cell>
          <cell r="IB7">
            <v>3682</v>
          </cell>
          <cell r="IC7">
            <v>3661</v>
          </cell>
          <cell r="ID7">
            <v>3844</v>
          </cell>
          <cell r="IE7">
            <v>4431</v>
          </cell>
          <cell r="IF7">
            <v>4507</v>
          </cell>
          <cell r="IG7">
            <v>5421</v>
          </cell>
          <cell r="IH7">
            <v>4329</v>
          </cell>
          <cell r="II7">
            <v>4626</v>
          </cell>
          <cell r="IJ7">
            <v>5328</v>
          </cell>
          <cell r="IK7">
            <v>4041</v>
          </cell>
          <cell r="IL7">
            <v>3766</v>
          </cell>
          <cell r="IM7">
            <v>5637</v>
          </cell>
          <cell r="IN7">
            <v>4871</v>
          </cell>
          <cell r="IO7">
            <v>5642</v>
          </cell>
          <cell r="IP7">
            <v>4806</v>
          </cell>
          <cell r="IQ7">
            <v>5675</v>
          </cell>
          <cell r="IR7">
            <v>4846</v>
          </cell>
          <cell r="IS7">
            <v>5027</v>
          </cell>
          <cell r="IT7">
            <v>3340</v>
          </cell>
          <cell r="IU7">
            <v>4944</v>
          </cell>
          <cell r="IV7">
            <v>5076</v>
          </cell>
          <cell r="IW7">
            <v>5494</v>
          </cell>
          <cell r="IX7">
            <v>5107</v>
          </cell>
          <cell r="IY7">
            <v>4689</v>
          </cell>
          <cell r="IZ7">
            <v>4257</v>
          </cell>
          <cell r="JA7">
            <v>4323</v>
          </cell>
          <cell r="JB7">
            <v>3640</v>
          </cell>
          <cell r="JC7">
            <v>3725</v>
          </cell>
          <cell r="JD7">
            <v>4210</v>
          </cell>
          <cell r="JE7">
            <v>4087</v>
          </cell>
          <cell r="JF7">
            <v>3375</v>
          </cell>
          <cell r="JG7">
            <v>3893</v>
          </cell>
          <cell r="JH7">
            <v>3149</v>
          </cell>
          <cell r="JI7">
            <v>1971</v>
          </cell>
          <cell r="JK7" t="str">
            <v>BARRANQUILLA</v>
          </cell>
          <cell r="JL7">
            <v>2302</v>
          </cell>
          <cell r="JM7">
            <v>3307</v>
          </cell>
          <cell r="JN7">
            <v>3070</v>
          </cell>
          <cell r="JO7">
            <v>3105</v>
          </cell>
          <cell r="JP7">
            <v>2842</v>
          </cell>
          <cell r="JQ7">
            <v>2688</v>
          </cell>
          <cell r="JR7">
            <v>3158</v>
          </cell>
          <cell r="JS7">
            <v>4431</v>
          </cell>
          <cell r="JT7">
            <v>4489</v>
          </cell>
          <cell r="JU7">
            <v>4329</v>
          </cell>
          <cell r="JV7">
            <v>3880</v>
          </cell>
          <cell r="JW7">
            <v>3853</v>
          </cell>
          <cell r="JX7">
            <v>3432</v>
          </cell>
          <cell r="JY7">
            <v>3652</v>
          </cell>
          <cell r="JZ7">
            <v>3599</v>
          </cell>
          <cell r="KA7">
            <v>3886</v>
          </cell>
          <cell r="KB7">
            <v>3721</v>
          </cell>
          <cell r="KC7">
            <v>3496</v>
          </cell>
          <cell r="KD7">
            <v>3594</v>
          </cell>
          <cell r="KE7">
            <v>3657</v>
          </cell>
          <cell r="KF7">
            <v>3544</v>
          </cell>
          <cell r="KG7">
            <v>3801</v>
          </cell>
          <cell r="KH7">
            <v>4736</v>
          </cell>
          <cell r="KI7">
            <v>4781</v>
          </cell>
          <cell r="KJ7">
            <v>5314</v>
          </cell>
          <cell r="KK7">
            <v>5474</v>
          </cell>
          <cell r="KL7">
            <v>3862</v>
          </cell>
          <cell r="KM7">
            <v>4196</v>
          </cell>
          <cell r="KN7">
            <v>3335</v>
          </cell>
          <cell r="KO7">
            <v>3936</v>
          </cell>
          <cell r="KP7">
            <v>4323</v>
          </cell>
          <cell r="KQ7">
            <v>3963</v>
          </cell>
          <cell r="KR7">
            <v>4627</v>
          </cell>
          <cell r="KS7">
            <v>4620</v>
          </cell>
          <cell r="KT7">
            <v>4769</v>
          </cell>
          <cell r="KU7">
            <v>4429</v>
          </cell>
          <cell r="KV7">
            <v>4488</v>
          </cell>
          <cell r="KW7">
            <v>4332</v>
          </cell>
          <cell r="KX7">
            <v>4954</v>
          </cell>
          <cell r="KY7">
            <v>4270</v>
          </cell>
          <cell r="KZ7">
            <v>4451</v>
          </cell>
          <cell r="LA7">
            <v>3844</v>
          </cell>
          <cell r="LB7">
            <v>4485</v>
          </cell>
          <cell r="LC7">
            <v>3651</v>
          </cell>
          <cell r="LD7">
            <v>3093</v>
          </cell>
          <cell r="LE7">
            <v>4049</v>
          </cell>
          <cell r="LF7">
            <v>4098</v>
          </cell>
          <cell r="LG7">
            <v>4089</v>
          </cell>
          <cell r="LH7">
            <v>3754</v>
          </cell>
          <cell r="LI7">
            <v>3843</v>
          </cell>
          <cell r="LJ7">
            <v>3104</v>
          </cell>
          <cell r="LK7">
            <v>2558</v>
          </cell>
          <cell r="LM7" t="str">
            <v>BARRANQUILLA</v>
          </cell>
          <cell r="LN7">
            <v>2991</v>
          </cell>
          <cell r="LO7">
            <v>3383</v>
          </cell>
          <cell r="LP7">
            <v>3419</v>
          </cell>
          <cell r="LQ7">
            <v>2892</v>
          </cell>
          <cell r="LR7">
            <v>2861</v>
          </cell>
          <cell r="LS7">
            <v>2970</v>
          </cell>
          <cell r="LT7">
            <v>3933</v>
          </cell>
          <cell r="LU7">
            <v>3776</v>
          </cell>
          <cell r="LV7">
            <v>4337</v>
          </cell>
          <cell r="LW7">
            <v>3759</v>
          </cell>
          <cell r="LX7">
            <v>4397</v>
          </cell>
          <cell r="LY7">
            <v>3734</v>
          </cell>
          <cell r="LZ7">
            <v>4447</v>
          </cell>
          <cell r="MA7">
            <v>4430</v>
          </cell>
          <cell r="MB7">
            <v>4151</v>
          </cell>
          <cell r="MC7">
            <v>3531</v>
          </cell>
          <cell r="MD7">
            <v>3539</v>
          </cell>
          <cell r="ME7">
            <v>3127</v>
          </cell>
          <cell r="MF7">
            <v>3463</v>
          </cell>
          <cell r="MG7">
            <v>3817</v>
          </cell>
          <cell r="MH7">
            <v>4747</v>
          </cell>
          <cell r="MI7">
            <v>4195</v>
          </cell>
          <cell r="MJ7">
            <v>4660</v>
          </cell>
          <cell r="MK7">
            <v>6309</v>
          </cell>
          <cell r="ML7">
            <v>5151</v>
          </cell>
          <cell r="MM7">
            <v>4408</v>
          </cell>
          <cell r="MN7">
            <v>3934</v>
          </cell>
          <cell r="MO7">
            <v>4015</v>
          </cell>
          <cell r="MP7">
            <v>4481</v>
          </cell>
          <cell r="MQ7">
            <v>4035</v>
          </cell>
          <cell r="MR7">
            <v>4237</v>
          </cell>
          <cell r="MS7">
            <v>4273</v>
          </cell>
          <cell r="MT7">
            <v>3483</v>
          </cell>
          <cell r="MU7">
            <v>4025</v>
          </cell>
          <cell r="MV7">
            <v>4546</v>
          </cell>
          <cell r="MW7">
            <v>4461</v>
          </cell>
          <cell r="MX7">
            <v>4603</v>
          </cell>
          <cell r="MY7">
            <v>4483</v>
          </cell>
          <cell r="MZ7">
            <v>4808</v>
          </cell>
          <cell r="NA7">
            <v>4867</v>
          </cell>
          <cell r="NB7">
            <v>4565</v>
          </cell>
          <cell r="NC7">
            <v>4450</v>
          </cell>
          <cell r="ND7">
            <v>4906</v>
          </cell>
          <cell r="NE7">
            <v>3451</v>
          </cell>
          <cell r="NF7">
            <v>3139</v>
          </cell>
          <cell r="NG7">
            <v>3345</v>
          </cell>
          <cell r="NH7">
            <v>3918</v>
          </cell>
          <cell r="NI7">
            <v>3727</v>
          </cell>
          <cell r="NJ7">
            <v>3355</v>
          </cell>
          <cell r="NK7">
            <v>3454</v>
          </cell>
          <cell r="NL7">
            <v>3020</v>
          </cell>
          <cell r="NM7">
            <v>1840</v>
          </cell>
          <cell r="NO7" t="str">
            <v>BARRANQUILLA</v>
          </cell>
          <cell r="NP7">
            <v>3136</v>
          </cell>
          <cell r="NQ7">
            <v>3541</v>
          </cell>
          <cell r="NR7">
            <v>3594</v>
          </cell>
          <cell r="NS7">
            <v>3258</v>
          </cell>
          <cell r="NT7">
            <v>3161</v>
          </cell>
          <cell r="NU7">
            <v>2710</v>
          </cell>
          <cell r="NV7">
            <v>3015</v>
          </cell>
          <cell r="NW7">
            <v>2384</v>
          </cell>
          <cell r="NX7">
            <v>3318</v>
          </cell>
          <cell r="NY7">
            <v>4388</v>
          </cell>
          <cell r="NZ7">
            <v>4136</v>
          </cell>
          <cell r="OA7">
            <v>5903</v>
          </cell>
          <cell r="OB7">
            <v>2171</v>
          </cell>
          <cell r="OC7">
            <v>1202</v>
          </cell>
          <cell r="OD7">
            <v>658</v>
          </cell>
          <cell r="OE7">
            <v>861</v>
          </cell>
          <cell r="OF7">
            <v>842</v>
          </cell>
          <cell r="OG7">
            <v>698</v>
          </cell>
          <cell r="OH7">
            <v>777</v>
          </cell>
          <cell r="OI7">
            <v>1122</v>
          </cell>
          <cell r="OJ7">
            <v>1283</v>
          </cell>
          <cell r="OK7">
            <v>1141</v>
          </cell>
          <cell r="OL7">
            <v>2074</v>
          </cell>
          <cell r="OM7">
            <v>2432</v>
          </cell>
          <cell r="ON7">
            <v>1658</v>
          </cell>
          <cell r="OO7">
            <v>1633</v>
          </cell>
          <cell r="OP7">
            <v>1537</v>
          </cell>
          <cell r="OQ7">
            <v>2462</v>
          </cell>
          <cell r="OR7">
            <v>2268</v>
          </cell>
          <cell r="OS7">
            <v>1561</v>
          </cell>
          <cell r="OT7">
            <v>2480</v>
          </cell>
          <cell r="OU7">
            <v>1941</v>
          </cell>
          <cell r="OV7">
            <v>2364</v>
          </cell>
          <cell r="OW7">
            <v>1924</v>
          </cell>
          <cell r="OX7">
            <v>2015</v>
          </cell>
          <cell r="OY7">
            <v>2110</v>
          </cell>
          <cell r="OZ7">
            <v>2235</v>
          </cell>
          <cell r="PA7">
            <v>2122</v>
          </cell>
          <cell r="PB7">
            <v>2011</v>
          </cell>
          <cell r="PC7">
            <v>1422</v>
          </cell>
          <cell r="PD7">
            <v>1188</v>
          </cell>
          <cell r="PE7">
            <v>1323</v>
          </cell>
          <cell r="PF7">
            <v>1542</v>
          </cell>
          <cell r="PG7">
            <v>1307</v>
          </cell>
          <cell r="PH7">
            <v>1326</v>
          </cell>
          <cell r="PI7">
            <v>1502</v>
          </cell>
          <cell r="PJ7">
            <v>1478</v>
          </cell>
          <cell r="PK7">
            <v>1525</v>
          </cell>
          <cell r="PL7">
            <v>1392</v>
          </cell>
          <cell r="PM7">
            <v>1240</v>
          </cell>
          <cell r="PN7">
            <v>1283</v>
          </cell>
          <cell r="PO7">
            <v>1262</v>
          </cell>
          <cell r="PQ7" t="str">
            <v>BARRANQUILLA</v>
          </cell>
          <cell r="PR7">
            <v>1650</v>
          </cell>
          <cell r="PS7">
            <v>2316</v>
          </cell>
          <cell r="PT7">
            <v>1686</v>
          </cell>
          <cell r="PU7">
            <v>1732</v>
          </cell>
          <cell r="PV7">
            <v>1522</v>
          </cell>
          <cell r="PW7">
            <v>1575</v>
          </cell>
          <cell r="PX7">
            <v>1423</v>
          </cell>
          <cell r="PY7">
            <v>1841</v>
          </cell>
          <cell r="PZ7">
            <v>1753</v>
          </cell>
          <cell r="QA7">
            <v>2578</v>
          </cell>
          <cell r="QB7">
            <v>2363</v>
          </cell>
          <cell r="QC7">
            <v>2755</v>
          </cell>
          <cell r="QD7">
            <v>2314</v>
          </cell>
          <cell r="QE7">
            <v>4588</v>
          </cell>
          <cell r="QF7">
            <v>2828</v>
          </cell>
          <cell r="QG7">
            <v>3039</v>
          </cell>
          <cell r="QH7">
            <v>3146</v>
          </cell>
          <cell r="QI7">
            <v>3713</v>
          </cell>
          <cell r="QJ7">
            <v>2211</v>
          </cell>
          <cell r="QK7">
            <v>2601</v>
          </cell>
          <cell r="QL7">
            <v>2381</v>
          </cell>
          <cell r="QM7">
            <v>3102</v>
          </cell>
          <cell r="QN7">
            <v>2540</v>
          </cell>
          <cell r="QO7">
            <v>3382</v>
          </cell>
          <cell r="QP7">
            <v>3773</v>
          </cell>
          <cell r="QQ7">
            <v>2473</v>
          </cell>
          <cell r="QR7">
            <v>2147</v>
          </cell>
          <cell r="QS7">
            <v>2622</v>
          </cell>
          <cell r="QT7">
            <v>1942</v>
          </cell>
          <cell r="QU7">
            <v>2304</v>
          </cell>
          <cell r="QV7">
            <v>1984</v>
          </cell>
          <cell r="QW7">
            <v>1570</v>
          </cell>
          <cell r="QX7">
            <v>1734</v>
          </cell>
          <cell r="QY7">
            <v>1780</v>
          </cell>
          <cell r="QZ7">
            <v>1935</v>
          </cell>
          <cell r="RA7">
            <v>2341</v>
          </cell>
          <cell r="RB7">
            <v>3382</v>
          </cell>
          <cell r="RC7">
            <v>3556</v>
          </cell>
          <cell r="RD7">
            <v>3256</v>
          </cell>
          <cell r="RE7">
            <v>2519</v>
          </cell>
          <cell r="RF7">
            <v>3518</v>
          </cell>
          <cell r="RG7">
            <v>3214</v>
          </cell>
          <cell r="RH7">
            <v>1748</v>
          </cell>
          <cell r="RI7">
            <v>2346</v>
          </cell>
          <cell r="RJ7">
            <v>2225</v>
          </cell>
          <cell r="RK7">
            <v>2109</v>
          </cell>
          <cell r="RL7">
            <v>2508</v>
          </cell>
          <cell r="RM7">
            <v>2833</v>
          </cell>
          <cell r="RN7">
            <v>2931</v>
          </cell>
          <cell r="RO7">
            <v>4118</v>
          </cell>
          <cell r="RP7">
            <v>3692</v>
          </cell>
          <cell r="RQ7">
            <v>2964</v>
          </cell>
          <cell r="RS7" t="str">
            <v>BARRANQUILLA</v>
          </cell>
          <cell r="RT7">
            <v>4686</v>
          </cell>
          <cell r="RU7">
            <v>4934</v>
          </cell>
          <cell r="RV7">
            <v>4764</v>
          </cell>
          <cell r="RW7">
            <v>4101</v>
          </cell>
          <cell r="RX7">
            <v>3406</v>
          </cell>
          <cell r="RY7">
            <v>3677</v>
          </cell>
          <cell r="RZ7">
            <v>3960</v>
          </cell>
          <cell r="SA7">
            <v>3694</v>
          </cell>
          <cell r="SB7">
            <v>3857</v>
          </cell>
          <cell r="SC7">
            <v>4380</v>
          </cell>
          <cell r="SD7">
            <v>3463</v>
          </cell>
          <cell r="SE7">
            <v>3291</v>
          </cell>
          <cell r="SF7">
            <v>3476</v>
          </cell>
          <cell r="SG7">
            <v>4344</v>
          </cell>
          <cell r="SH7">
            <v>2481</v>
          </cell>
          <cell r="SI7">
            <v>4079</v>
          </cell>
          <cell r="SJ7">
            <v>4089</v>
          </cell>
          <cell r="SK7">
            <v>2727</v>
          </cell>
          <cell r="SL7">
            <v>4257</v>
          </cell>
          <cell r="SM7">
            <v>5913</v>
          </cell>
          <cell r="SN7">
            <v>5943</v>
          </cell>
          <cell r="SO7">
            <v>5847</v>
          </cell>
          <cell r="SP7">
            <v>7513</v>
          </cell>
          <cell r="SQ7">
            <v>7648</v>
          </cell>
          <cell r="SR7">
            <v>4985</v>
          </cell>
          <cell r="SS7">
            <v>5324</v>
          </cell>
          <cell r="ST7">
            <v>5073</v>
          </cell>
          <cell r="SU7">
            <v>6128</v>
          </cell>
          <cell r="SV7">
            <v>5660</v>
          </cell>
          <cell r="SW7">
            <v>7553</v>
          </cell>
          <cell r="SX7">
            <v>6252</v>
          </cell>
          <cell r="SY7">
            <v>5730</v>
          </cell>
          <cell r="SZ7">
            <v>6445</v>
          </cell>
          <cell r="TA7">
            <v>6116</v>
          </cell>
          <cell r="TB7">
            <v>5484</v>
          </cell>
          <cell r="TC7">
            <v>6506</v>
          </cell>
          <cell r="TD7">
            <v>6289</v>
          </cell>
          <cell r="TE7">
            <v>6569</v>
          </cell>
          <cell r="TF7">
            <v>6008</v>
          </cell>
          <cell r="TG7">
            <v>6392</v>
          </cell>
          <cell r="TH7">
            <v>5734</v>
          </cell>
          <cell r="TI7">
            <v>5057</v>
          </cell>
          <cell r="TJ7">
            <v>5156</v>
          </cell>
          <cell r="TK7">
            <v>5545</v>
          </cell>
          <cell r="TL7">
            <v>5072</v>
          </cell>
          <cell r="TM7">
            <v>5584</v>
          </cell>
          <cell r="TN7">
            <v>4388</v>
          </cell>
          <cell r="TO7">
            <v>4804</v>
          </cell>
        </row>
        <row r="8">
          <cell r="FG8" t="str">
            <v>BOGOTA</v>
          </cell>
          <cell r="FH8">
            <v>16731</v>
          </cell>
          <cell r="FI8">
            <v>18546</v>
          </cell>
          <cell r="FJ8">
            <v>18616</v>
          </cell>
          <cell r="FK8">
            <v>18275</v>
          </cell>
          <cell r="FL8">
            <v>19030</v>
          </cell>
          <cell r="FM8">
            <v>22657</v>
          </cell>
          <cell r="FN8">
            <v>24878</v>
          </cell>
          <cell r="FO8">
            <v>26770</v>
          </cell>
          <cell r="FP8">
            <v>28582</v>
          </cell>
          <cell r="FQ8">
            <v>28942</v>
          </cell>
          <cell r="FR8">
            <v>27552</v>
          </cell>
          <cell r="FS8">
            <v>22692</v>
          </cell>
          <cell r="FT8">
            <v>26220</v>
          </cell>
          <cell r="FU8">
            <v>26112</v>
          </cell>
          <cell r="FV8">
            <v>31346</v>
          </cell>
          <cell r="FW8">
            <v>35465</v>
          </cell>
          <cell r="FX8">
            <v>38005</v>
          </cell>
          <cell r="FY8">
            <v>36946</v>
          </cell>
          <cell r="FZ8">
            <v>43329</v>
          </cell>
          <cell r="GA8">
            <v>46824</v>
          </cell>
          <cell r="GB8">
            <v>41017</v>
          </cell>
          <cell r="GC8">
            <v>38058</v>
          </cell>
          <cell r="GD8">
            <v>40427</v>
          </cell>
          <cell r="GE8">
            <v>37443</v>
          </cell>
          <cell r="GF8">
            <v>32641</v>
          </cell>
          <cell r="GG8">
            <v>25842</v>
          </cell>
          <cell r="GH8">
            <v>23901</v>
          </cell>
          <cell r="GI8">
            <v>24203</v>
          </cell>
          <cell r="GJ8">
            <v>24117</v>
          </cell>
          <cell r="GK8">
            <v>30614</v>
          </cell>
          <cell r="GL8">
            <v>28268</v>
          </cell>
          <cell r="GM8">
            <v>22548</v>
          </cell>
          <cell r="GN8">
            <v>25981</v>
          </cell>
          <cell r="GO8">
            <v>28669</v>
          </cell>
          <cell r="GP8">
            <v>26458</v>
          </cell>
          <cell r="GQ8">
            <v>27963</v>
          </cell>
          <cell r="GR8">
            <v>27531</v>
          </cell>
          <cell r="GS8">
            <v>29312</v>
          </cell>
          <cell r="GT8">
            <v>32609</v>
          </cell>
          <cell r="GU8">
            <v>30809</v>
          </cell>
          <cell r="GV8">
            <v>24547</v>
          </cell>
          <cell r="GW8">
            <v>28462</v>
          </cell>
          <cell r="GX8">
            <v>27112</v>
          </cell>
          <cell r="GY8">
            <v>25193</v>
          </cell>
          <cell r="GZ8">
            <v>26713</v>
          </cell>
          <cell r="HA8">
            <v>30548</v>
          </cell>
          <cell r="HB8">
            <v>32931</v>
          </cell>
          <cell r="HC8">
            <v>29407</v>
          </cell>
          <cell r="HD8">
            <v>29041</v>
          </cell>
          <cell r="HE8">
            <v>31335</v>
          </cell>
          <cell r="HF8">
            <v>29079</v>
          </cell>
          <cell r="HG8">
            <v>31097</v>
          </cell>
          <cell r="HI8" t="str">
            <v>BOGOTA</v>
          </cell>
          <cell r="HJ8">
            <v>23890</v>
          </cell>
          <cell r="HK8">
            <v>29137</v>
          </cell>
          <cell r="HL8">
            <v>27397</v>
          </cell>
          <cell r="HM8">
            <v>26468</v>
          </cell>
          <cell r="HN8">
            <v>25747</v>
          </cell>
          <cell r="HO8">
            <v>28859</v>
          </cell>
          <cell r="HP8">
            <v>34270</v>
          </cell>
          <cell r="HQ8">
            <v>38714</v>
          </cell>
          <cell r="HR8">
            <v>36426</v>
          </cell>
          <cell r="HS8">
            <v>41980</v>
          </cell>
          <cell r="HT8">
            <v>38705</v>
          </cell>
          <cell r="HU8">
            <v>42965</v>
          </cell>
          <cell r="HV8">
            <v>43971</v>
          </cell>
          <cell r="HW8">
            <v>51025</v>
          </cell>
          <cell r="HX8">
            <v>33405</v>
          </cell>
          <cell r="HY8">
            <v>39030</v>
          </cell>
          <cell r="HZ8">
            <v>33226</v>
          </cell>
          <cell r="IA8">
            <v>38224</v>
          </cell>
          <cell r="IB8">
            <v>41054</v>
          </cell>
          <cell r="IC8">
            <v>43341</v>
          </cell>
          <cell r="ID8">
            <v>37733</v>
          </cell>
          <cell r="IE8">
            <v>39235</v>
          </cell>
          <cell r="IF8">
            <v>37634</v>
          </cell>
          <cell r="IG8">
            <v>30478</v>
          </cell>
          <cell r="IH8">
            <v>32442</v>
          </cell>
          <cell r="II8">
            <v>27738</v>
          </cell>
          <cell r="IJ8">
            <v>29855</v>
          </cell>
          <cell r="IK8">
            <v>30668</v>
          </cell>
          <cell r="IL8">
            <v>29876</v>
          </cell>
          <cell r="IM8">
            <v>35600</v>
          </cell>
          <cell r="IN8">
            <v>31153</v>
          </cell>
          <cell r="IO8">
            <v>36544</v>
          </cell>
          <cell r="IP8">
            <v>31438</v>
          </cell>
          <cell r="IQ8">
            <v>35183</v>
          </cell>
          <cell r="IR8">
            <v>34390</v>
          </cell>
          <cell r="IS8">
            <v>33607</v>
          </cell>
          <cell r="IT8">
            <v>35216</v>
          </cell>
          <cell r="IU8">
            <v>31686</v>
          </cell>
          <cell r="IV8">
            <v>31574</v>
          </cell>
          <cell r="IW8">
            <v>31355</v>
          </cell>
          <cell r="IX8">
            <v>27226</v>
          </cell>
          <cell r="IY8">
            <v>31689</v>
          </cell>
          <cell r="IZ8">
            <v>29024</v>
          </cell>
          <cell r="JA8">
            <v>26022</v>
          </cell>
          <cell r="JB8">
            <v>28232</v>
          </cell>
          <cell r="JC8">
            <v>34417</v>
          </cell>
          <cell r="JD8">
            <v>34795</v>
          </cell>
          <cell r="JE8">
            <v>36761</v>
          </cell>
          <cell r="JF8">
            <v>29229</v>
          </cell>
          <cell r="JG8">
            <v>29520</v>
          </cell>
          <cell r="JH8">
            <v>24706</v>
          </cell>
          <cell r="JI8">
            <v>19515</v>
          </cell>
          <cell r="JK8" t="str">
            <v>BOGOTA</v>
          </cell>
          <cell r="JL8">
            <v>18803</v>
          </cell>
          <cell r="JM8">
            <v>25704</v>
          </cell>
          <cell r="JN8">
            <v>24472</v>
          </cell>
          <cell r="JO8">
            <v>23588</v>
          </cell>
          <cell r="JP8">
            <v>24031</v>
          </cell>
          <cell r="JQ8">
            <v>25688</v>
          </cell>
          <cell r="JR8">
            <v>29232</v>
          </cell>
          <cell r="JS8">
            <v>33325</v>
          </cell>
          <cell r="JT8">
            <v>34643</v>
          </cell>
          <cell r="JU8">
            <v>36543</v>
          </cell>
          <cell r="JV8">
            <v>34276</v>
          </cell>
          <cell r="JW8">
            <v>37036</v>
          </cell>
          <cell r="JX8">
            <v>25272</v>
          </cell>
          <cell r="JY8">
            <v>28349</v>
          </cell>
          <cell r="JZ8">
            <v>33086</v>
          </cell>
          <cell r="KA8">
            <v>39549</v>
          </cell>
          <cell r="KB8">
            <v>40873</v>
          </cell>
          <cell r="KC8">
            <v>42373</v>
          </cell>
          <cell r="KD8">
            <v>38938</v>
          </cell>
          <cell r="KE8">
            <v>52887</v>
          </cell>
          <cell r="KF8">
            <v>56847</v>
          </cell>
          <cell r="KG8">
            <v>46169</v>
          </cell>
          <cell r="KH8">
            <v>49100</v>
          </cell>
          <cell r="KI8">
            <v>51936</v>
          </cell>
          <cell r="KJ8">
            <v>48139</v>
          </cell>
          <cell r="KK8">
            <v>33214</v>
          </cell>
          <cell r="KL8">
            <v>36842</v>
          </cell>
          <cell r="KM8">
            <v>36096</v>
          </cell>
          <cell r="KN8">
            <v>30996</v>
          </cell>
          <cell r="KO8">
            <v>36870</v>
          </cell>
          <cell r="KP8">
            <v>32125</v>
          </cell>
          <cell r="KQ8">
            <v>34397</v>
          </cell>
          <cell r="KR8">
            <v>31427</v>
          </cell>
          <cell r="KS8">
            <v>35461</v>
          </cell>
          <cell r="KT8">
            <v>32168</v>
          </cell>
          <cell r="KU8">
            <v>32839</v>
          </cell>
          <cell r="KV8">
            <v>33680</v>
          </cell>
          <cell r="KW8">
            <v>33090</v>
          </cell>
          <cell r="KX8">
            <v>34435</v>
          </cell>
          <cell r="KY8">
            <v>33406</v>
          </cell>
          <cell r="KZ8">
            <v>26971</v>
          </cell>
          <cell r="LA8">
            <v>30037</v>
          </cell>
          <cell r="LB8">
            <v>29737</v>
          </cell>
          <cell r="LC8">
            <v>26902</v>
          </cell>
          <cell r="LD8">
            <v>27391</v>
          </cell>
          <cell r="LE8">
            <v>34304</v>
          </cell>
          <cell r="LF8">
            <v>35572</v>
          </cell>
          <cell r="LG8">
            <v>36009</v>
          </cell>
          <cell r="LH8">
            <v>34254</v>
          </cell>
          <cell r="LI8">
            <v>32943</v>
          </cell>
          <cell r="LJ8">
            <v>31254</v>
          </cell>
          <cell r="LK8">
            <v>29082</v>
          </cell>
          <cell r="LM8" t="str">
            <v>BOGOTA</v>
          </cell>
          <cell r="LN8">
            <v>26394</v>
          </cell>
          <cell r="LO8">
            <v>29543</v>
          </cell>
          <cell r="LP8">
            <v>25812</v>
          </cell>
          <cell r="LQ8">
            <v>23404</v>
          </cell>
          <cell r="LR8">
            <v>21079</v>
          </cell>
          <cell r="LS8">
            <v>22883</v>
          </cell>
          <cell r="LT8">
            <v>28930</v>
          </cell>
          <cell r="LU8">
            <v>32821</v>
          </cell>
          <cell r="LV8">
            <v>32440</v>
          </cell>
          <cell r="LW8">
            <v>31867</v>
          </cell>
          <cell r="LX8">
            <v>35084</v>
          </cell>
          <cell r="LY8">
            <v>30443</v>
          </cell>
          <cell r="LZ8">
            <v>37717</v>
          </cell>
          <cell r="MA8">
            <v>40710</v>
          </cell>
          <cell r="MB8">
            <v>38919</v>
          </cell>
          <cell r="MC8">
            <v>28610</v>
          </cell>
          <cell r="MD8">
            <v>35586</v>
          </cell>
          <cell r="ME8">
            <v>35458</v>
          </cell>
          <cell r="MF8">
            <v>39576</v>
          </cell>
          <cell r="MG8">
            <v>42321</v>
          </cell>
          <cell r="MH8">
            <v>44104</v>
          </cell>
          <cell r="MI8">
            <v>41329</v>
          </cell>
          <cell r="MJ8">
            <v>46936</v>
          </cell>
          <cell r="MK8">
            <v>47422</v>
          </cell>
          <cell r="ML8">
            <v>37443</v>
          </cell>
          <cell r="MM8">
            <v>31274</v>
          </cell>
          <cell r="MN8">
            <v>34385</v>
          </cell>
          <cell r="MO8">
            <v>35357</v>
          </cell>
          <cell r="MP8">
            <v>33249</v>
          </cell>
          <cell r="MQ8">
            <v>36291</v>
          </cell>
          <cell r="MR8">
            <v>40081</v>
          </cell>
          <cell r="MS8">
            <v>35975</v>
          </cell>
          <cell r="MT8">
            <v>29155</v>
          </cell>
          <cell r="MU8">
            <v>34762</v>
          </cell>
          <cell r="MV8">
            <v>39130</v>
          </cell>
          <cell r="MW8">
            <v>36633</v>
          </cell>
          <cell r="MX8">
            <v>38255</v>
          </cell>
          <cell r="MY8">
            <v>38817</v>
          </cell>
          <cell r="MZ8">
            <v>38149</v>
          </cell>
          <cell r="NA8">
            <v>39674</v>
          </cell>
          <cell r="NB8">
            <v>35695</v>
          </cell>
          <cell r="NC8">
            <v>38360</v>
          </cell>
          <cell r="ND8">
            <v>38828</v>
          </cell>
          <cell r="NE8">
            <v>31794</v>
          </cell>
          <cell r="NF8">
            <v>33856</v>
          </cell>
          <cell r="NG8">
            <v>38035</v>
          </cell>
          <cell r="NH8">
            <v>31528</v>
          </cell>
          <cell r="NI8">
            <v>30213</v>
          </cell>
          <cell r="NJ8">
            <v>29898</v>
          </cell>
          <cell r="NK8">
            <v>29936</v>
          </cell>
          <cell r="NL8">
            <v>26519</v>
          </cell>
          <cell r="NM8">
            <v>21878</v>
          </cell>
          <cell r="NO8" t="str">
            <v>BOGOTA</v>
          </cell>
          <cell r="NP8">
            <v>21178</v>
          </cell>
          <cell r="NQ8">
            <v>29921</v>
          </cell>
          <cell r="NR8">
            <v>28958</v>
          </cell>
          <cell r="NS8">
            <v>27231</v>
          </cell>
          <cell r="NT8">
            <v>27109</v>
          </cell>
          <cell r="NU8">
            <v>29459</v>
          </cell>
          <cell r="NV8">
            <v>34646</v>
          </cell>
          <cell r="NW8">
            <v>40317</v>
          </cell>
          <cell r="NX8">
            <v>42276</v>
          </cell>
          <cell r="NY8">
            <v>52806</v>
          </cell>
          <cell r="NZ8">
            <v>53585</v>
          </cell>
          <cell r="OA8">
            <v>55840</v>
          </cell>
          <cell r="OB8">
            <v>20816</v>
          </cell>
          <cell r="OC8">
            <v>16532</v>
          </cell>
          <cell r="OD8">
            <v>9774</v>
          </cell>
          <cell r="OE8">
            <v>22886</v>
          </cell>
          <cell r="OF8">
            <v>10513</v>
          </cell>
          <cell r="OG8">
            <v>8999</v>
          </cell>
          <cell r="OH8">
            <v>11815</v>
          </cell>
          <cell r="OI8">
            <v>11202</v>
          </cell>
          <cell r="OJ8">
            <v>10023</v>
          </cell>
          <cell r="OK8">
            <v>10373</v>
          </cell>
          <cell r="OL8">
            <v>11330</v>
          </cell>
          <cell r="OM8">
            <v>9715</v>
          </cell>
          <cell r="ON8">
            <v>9654</v>
          </cell>
          <cell r="OO8">
            <v>11889</v>
          </cell>
          <cell r="OP8">
            <v>17128</v>
          </cell>
          <cell r="OQ8">
            <v>20782</v>
          </cell>
          <cell r="OR8">
            <v>21922</v>
          </cell>
          <cell r="OS8">
            <v>20492</v>
          </cell>
          <cell r="OT8">
            <v>22756</v>
          </cell>
          <cell r="OU8">
            <v>19939</v>
          </cell>
          <cell r="OV8">
            <v>15609</v>
          </cell>
          <cell r="OW8">
            <v>15340</v>
          </cell>
          <cell r="OX8">
            <v>14975</v>
          </cell>
          <cell r="OY8">
            <v>15464</v>
          </cell>
          <cell r="OZ8">
            <v>12732</v>
          </cell>
          <cell r="PA8">
            <v>12425</v>
          </cell>
          <cell r="PB8">
            <v>13730</v>
          </cell>
          <cell r="PC8">
            <v>13935</v>
          </cell>
          <cell r="PD8">
            <v>14207</v>
          </cell>
          <cell r="PE8">
            <v>16035</v>
          </cell>
          <cell r="PF8">
            <v>17332</v>
          </cell>
          <cell r="PG8">
            <v>14867</v>
          </cell>
          <cell r="PH8">
            <v>16054</v>
          </cell>
          <cell r="PI8">
            <v>12798</v>
          </cell>
          <cell r="PJ8">
            <v>21541</v>
          </cell>
          <cell r="PK8">
            <v>15834</v>
          </cell>
          <cell r="PL8">
            <v>15145</v>
          </cell>
          <cell r="PM8">
            <v>16520</v>
          </cell>
          <cell r="PN8">
            <v>20032</v>
          </cell>
          <cell r="PO8">
            <v>18880</v>
          </cell>
          <cell r="PQ8" t="str">
            <v>BOGOTA</v>
          </cell>
          <cell r="PR8">
            <v>21101</v>
          </cell>
          <cell r="PS8">
            <v>19980</v>
          </cell>
          <cell r="PT8">
            <v>19063</v>
          </cell>
          <cell r="PU8">
            <v>15908</v>
          </cell>
          <cell r="PV8">
            <v>16340</v>
          </cell>
          <cell r="PW8">
            <v>15156</v>
          </cell>
          <cell r="PX8">
            <v>11746</v>
          </cell>
          <cell r="PY8">
            <v>11899</v>
          </cell>
          <cell r="PZ8">
            <v>11942</v>
          </cell>
          <cell r="QA8">
            <v>13350</v>
          </cell>
          <cell r="QB8">
            <v>12284</v>
          </cell>
          <cell r="QC8">
            <v>14978</v>
          </cell>
          <cell r="QD8">
            <v>10958</v>
          </cell>
          <cell r="QE8">
            <v>17598</v>
          </cell>
          <cell r="QF8">
            <v>19719</v>
          </cell>
          <cell r="QG8">
            <v>19861</v>
          </cell>
          <cell r="QH8">
            <v>17801</v>
          </cell>
          <cell r="QI8">
            <v>16920</v>
          </cell>
          <cell r="QJ8">
            <v>17437</v>
          </cell>
          <cell r="QK8">
            <v>18979</v>
          </cell>
          <cell r="QL8">
            <v>22470</v>
          </cell>
          <cell r="QM8">
            <v>22464</v>
          </cell>
          <cell r="QN8">
            <v>19411</v>
          </cell>
          <cell r="QO8">
            <v>27717</v>
          </cell>
          <cell r="QP8">
            <v>28057</v>
          </cell>
          <cell r="QQ8">
            <v>26702</v>
          </cell>
          <cell r="QR8">
            <v>23489</v>
          </cell>
          <cell r="QS8">
            <v>26185</v>
          </cell>
          <cell r="QT8">
            <v>21805</v>
          </cell>
          <cell r="QU8">
            <v>22617</v>
          </cell>
          <cell r="QV8">
            <v>20640</v>
          </cell>
          <cell r="QW8">
            <v>20317</v>
          </cell>
          <cell r="QX8">
            <v>19877</v>
          </cell>
          <cell r="QY8">
            <v>22109</v>
          </cell>
          <cell r="QZ8">
            <v>24181</v>
          </cell>
          <cell r="RA8">
            <v>24245</v>
          </cell>
          <cell r="RB8">
            <v>24002</v>
          </cell>
          <cell r="RC8">
            <v>25818</v>
          </cell>
          <cell r="RD8">
            <v>24189</v>
          </cell>
          <cell r="RE8">
            <v>25853</v>
          </cell>
          <cell r="RF8">
            <v>19609</v>
          </cell>
          <cell r="RG8">
            <v>22136</v>
          </cell>
          <cell r="RH8">
            <v>20474</v>
          </cell>
          <cell r="RI8">
            <v>24023</v>
          </cell>
          <cell r="RJ8">
            <v>24801</v>
          </cell>
          <cell r="RK8">
            <v>29657</v>
          </cell>
          <cell r="RL8">
            <v>26020</v>
          </cell>
          <cell r="RM8">
            <v>24955</v>
          </cell>
          <cell r="RN8">
            <v>23118</v>
          </cell>
          <cell r="RO8">
            <v>27121</v>
          </cell>
          <cell r="RP8">
            <v>22970</v>
          </cell>
          <cell r="RQ8">
            <v>22436</v>
          </cell>
          <cell r="RS8" t="str">
            <v>BOGOTA</v>
          </cell>
          <cell r="RT8">
            <v>28776</v>
          </cell>
          <cell r="RU8">
            <v>32544</v>
          </cell>
          <cell r="RV8">
            <v>34954</v>
          </cell>
          <cell r="RW8">
            <v>32235</v>
          </cell>
          <cell r="RX8">
            <v>27423</v>
          </cell>
          <cell r="RY8">
            <v>21325</v>
          </cell>
          <cell r="RZ8">
            <v>21174</v>
          </cell>
          <cell r="SA8">
            <v>22381</v>
          </cell>
          <cell r="SB8">
            <v>24303</v>
          </cell>
          <cell r="SC8">
            <v>26110</v>
          </cell>
          <cell r="SD8">
            <v>25215</v>
          </cell>
          <cell r="SE8">
            <v>25590</v>
          </cell>
          <cell r="SF8">
            <v>30240</v>
          </cell>
          <cell r="SG8">
            <v>30765</v>
          </cell>
          <cell r="SH8">
            <v>19257</v>
          </cell>
          <cell r="SI8">
            <v>30699</v>
          </cell>
          <cell r="SJ8">
            <v>29803</v>
          </cell>
          <cell r="SK8">
            <v>36078</v>
          </cell>
          <cell r="SL8">
            <v>43720</v>
          </cell>
          <cell r="SM8">
            <v>50558</v>
          </cell>
          <cell r="SN8">
            <v>51797</v>
          </cell>
          <cell r="SO8">
            <v>54154</v>
          </cell>
          <cell r="SP8">
            <v>56862</v>
          </cell>
          <cell r="SQ8">
            <v>57788</v>
          </cell>
          <cell r="SR8">
            <v>55083</v>
          </cell>
          <cell r="SS8">
            <v>48197</v>
          </cell>
          <cell r="ST8">
            <v>50775</v>
          </cell>
          <cell r="SU8">
            <v>48853</v>
          </cell>
          <cell r="SV8">
            <v>41537</v>
          </cell>
          <cell r="SW8">
            <v>45752</v>
          </cell>
          <cell r="SX8">
            <v>43405</v>
          </cell>
          <cell r="SY8">
            <v>38284</v>
          </cell>
          <cell r="SZ8">
            <v>37195</v>
          </cell>
          <cell r="TA8">
            <v>42086</v>
          </cell>
          <cell r="TB8">
            <v>39297</v>
          </cell>
          <cell r="TC8">
            <v>42135</v>
          </cell>
          <cell r="TD8">
            <v>42718</v>
          </cell>
          <cell r="TE8">
            <v>42872</v>
          </cell>
          <cell r="TF8">
            <v>42178</v>
          </cell>
          <cell r="TG8">
            <v>42119</v>
          </cell>
          <cell r="TH8">
            <v>35843</v>
          </cell>
          <cell r="TI8">
            <v>35298</v>
          </cell>
          <cell r="TJ8">
            <v>34981</v>
          </cell>
          <cell r="TK8">
            <v>36806</v>
          </cell>
          <cell r="TL8">
            <v>38118</v>
          </cell>
          <cell r="TM8">
            <v>44321</v>
          </cell>
          <cell r="TN8">
            <v>42272</v>
          </cell>
          <cell r="TO8">
            <v>43143</v>
          </cell>
        </row>
        <row r="9">
          <cell r="FG9" t="str">
            <v>BOLIVAR</v>
          </cell>
          <cell r="FH9">
            <v>1940</v>
          </cell>
          <cell r="FI9">
            <v>2366</v>
          </cell>
          <cell r="FJ9">
            <v>2425</v>
          </cell>
          <cell r="FK9">
            <v>2553</v>
          </cell>
          <cell r="FL9">
            <v>1882</v>
          </cell>
          <cell r="FM9">
            <v>1827</v>
          </cell>
          <cell r="FN9">
            <v>2225</v>
          </cell>
          <cell r="FO9">
            <v>2272</v>
          </cell>
          <cell r="FP9">
            <v>2153</v>
          </cell>
          <cell r="FQ9">
            <v>2257</v>
          </cell>
          <cell r="FR9">
            <v>2310</v>
          </cell>
          <cell r="FS9">
            <v>1440</v>
          </cell>
          <cell r="FT9">
            <v>2209</v>
          </cell>
          <cell r="FU9">
            <v>2136</v>
          </cell>
          <cell r="FV9">
            <v>2125</v>
          </cell>
          <cell r="FW9">
            <v>2111</v>
          </cell>
          <cell r="FX9">
            <v>2328</v>
          </cell>
          <cell r="FY9">
            <v>2305</v>
          </cell>
          <cell r="FZ9">
            <v>2372</v>
          </cell>
          <cell r="GA9">
            <v>2291</v>
          </cell>
          <cell r="GB9">
            <v>2623</v>
          </cell>
          <cell r="GC9">
            <v>2258</v>
          </cell>
          <cell r="GD9">
            <v>2567</v>
          </cell>
          <cell r="GE9">
            <v>2701</v>
          </cell>
          <cell r="GF9">
            <v>2933</v>
          </cell>
          <cell r="GG9">
            <v>2484</v>
          </cell>
          <cell r="GH9">
            <v>2473</v>
          </cell>
          <cell r="GI9">
            <v>2667</v>
          </cell>
          <cell r="GJ9">
            <v>2680</v>
          </cell>
          <cell r="GK9">
            <v>3018</v>
          </cell>
          <cell r="GL9">
            <v>2874</v>
          </cell>
          <cell r="GM9">
            <v>2933</v>
          </cell>
          <cell r="GN9">
            <v>2748</v>
          </cell>
          <cell r="GO9">
            <v>3160</v>
          </cell>
          <cell r="GP9">
            <v>2895</v>
          </cell>
          <cell r="GQ9">
            <v>3763</v>
          </cell>
          <cell r="GR9">
            <v>3169</v>
          </cell>
          <cell r="GS9">
            <v>3494</v>
          </cell>
          <cell r="GT9">
            <v>2864</v>
          </cell>
          <cell r="GU9">
            <v>2919</v>
          </cell>
          <cell r="GV9">
            <v>2923</v>
          </cell>
          <cell r="GW9">
            <v>2685</v>
          </cell>
          <cell r="GX9">
            <v>3058</v>
          </cell>
          <cell r="GY9">
            <v>3307</v>
          </cell>
          <cell r="GZ9">
            <v>2569</v>
          </cell>
          <cell r="HA9">
            <v>2948</v>
          </cell>
          <cell r="HB9">
            <v>3328</v>
          </cell>
          <cell r="HC9">
            <v>3609</v>
          </cell>
          <cell r="HD9">
            <v>2609</v>
          </cell>
          <cell r="HE9">
            <v>3034</v>
          </cell>
          <cell r="HF9">
            <v>2863</v>
          </cell>
          <cell r="HG9">
            <v>2075</v>
          </cell>
          <cell r="HI9" t="str">
            <v>BOLIVAR</v>
          </cell>
          <cell r="HJ9">
            <v>2492</v>
          </cell>
          <cell r="HK9">
            <v>2692</v>
          </cell>
          <cell r="HL9">
            <v>3277</v>
          </cell>
          <cell r="HM9">
            <v>3156</v>
          </cell>
          <cell r="HN9">
            <v>2661</v>
          </cell>
          <cell r="HO9">
            <v>2820</v>
          </cell>
          <cell r="HP9">
            <v>2425</v>
          </cell>
          <cell r="HQ9">
            <v>2618</v>
          </cell>
          <cell r="HR9">
            <v>2725</v>
          </cell>
          <cell r="HS9">
            <v>3109</v>
          </cell>
          <cell r="HT9">
            <v>2793</v>
          </cell>
          <cell r="HU9">
            <v>2683</v>
          </cell>
          <cell r="HV9">
            <v>2953</v>
          </cell>
          <cell r="HW9">
            <v>2663</v>
          </cell>
          <cell r="HX9">
            <v>1866</v>
          </cell>
          <cell r="HY9">
            <v>2988</v>
          </cell>
          <cell r="HZ9">
            <v>2859</v>
          </cell>
          <cell r="IA9">
            <v>2739</v>
          </cell>
          <cell r="IB9">
            <v>2952</v>
          </cell>
          <cell r="IC9">
            <v>3183</v>
          </cell>
          <cell r="ID9">
            <v>3255</v>
          </cell>
          <cell r="IE9">
            <v>3023</v>
          </cell>
          <cell r="IF9">
            <v>2924</v>
          </cell>
          <cell r="IG9">
            <v>3169</v>
          </cell>
          <cell r="IH9">
            <v>2625</v>
          </cell>
          <cell r="II9">
            <v>2884</v>
          </cell>
          <cell r="IJ9">
            <v>2803</v>
          </cell>
          <cell r="IK9">
            <v>2962</v>
          </cell>
          <cell r="IL9">
            <v>3004</v>
          </cell>
          <cell r="IM9">
            <v>3256</v>
          </cell>
          <cell r="IN9">
            <v>3589</v>
          </cell>
          <cell r="IO9">
            <v>3106</v>
          </cell>
          <cell r="IP9">
            <v>3330</v>
          </cell>
          <cell r="IQ9">
            <v>3298</v>
          </cell>
          <cell r="IR9">
            <v>3623</v>
          </cell>
          <cell r="IS9">
            <v>3363</v>
          </cell>
          <cell r="IT9">
            <v>3575</v>
          </cell>
          <cell r="IU9">
            <v>3669</v>
          </cell>
          <cell r="IV9">
            <v>3377</v>
          </cell>
          <cell r="IW9">
            <v>3146</v>
          </cell>
          <cell r="IX9">
            <v>3417</v>
          </cell>
          <cell r="IY9">
            <v>2964</v>
          </cell>
          <cell r="IZ9">
            <v>3463</v>
          </cell>
          <cell r="JA9">
            <v>2794</v>
          </cell>
          <cell r="JB9">
            <v>2830</v>
          </cell>
          <cell r="JC9">
            <v>2537</v>
          </cell>
          <cell r="JD9">
            <v>2906</v>
          </cell>
          <cell r="JE9">
            <v>3061</v>
          </cell>
          <cell r="JF9">
            <v>2367</v>
          </cell>
          <cell r="JG9">
            <v>2638</v>
          </cell>
          <cell r="JH9">
            <v>2534</v>
          </cell>
          <cell r="JI9">
            <v>1350</v>
          </cell>
          <cell r="JK9" t="str">
            <v>BOLIVAR</v>
          </cell>
          <cell r="JL9">
            <v>1516</v>
          </cell>
          <cell r="JM9">
            <v>2787</v>
          </cell>
          <cell r="JN9">
            <v>2973</v>
          </cell>
          <cell r="JO9">
            <v>3129</v>
          </cell>
          <cell r="JP9">
            <v>2966</v>
          </cell>
          <cell r="JQ9">
            <v>2723</v>
          </cell>
          <cell r="JR9">
            <v>2877</v>
          </cell>
          <cell r="JS9">
            <v>3492</v>
          </cell>
          <cell r="JT9">
            <v>3959</v>
          </cell>
          <cell r="JU9">
            <v>3399</v>
          </cell>
          <cell r="JV9">
            <v>3388</v>
          </cell>
          <cell r="JW9">
            <v>3187</v>
          </cell>
          <cell r="JX9">
            <v>2543</v>
          </cell>
          <cell r="JY9">
            <v>2760</v>
          </cell>
          <cell r="JZ9">
            <v>2868</v>
          </cell>
          <cell r="KA9">
            <v>3077</v>
          </cell>
          <cell r="KB9">
            <v>3280</v>
          </cell>
          <cell r="KC9">
            <v>2681</v>
          </cell>
          <cell r="KD9">
            <v>3218</v>
          </cell>
          <cell r="KE9">
            <v>2858</v>
          </cell>
          <cell r="KF9">
            <v>3264</v>
          </cell>
          <cell r="KG9">
            <v>3777</v>
          </cell>
          <cell r="KH9">
            <v>3584</v>
          </cell>
          <cell r="KI9">
            <v>3029</v>
          </cell>
          <cell r="KJ9">
            <v>3565</v>
          </cell>
          <cell r="KK9">
            <v>3462</v>
          </cell>
          <cell r="KL9">
            <v>2557</v>
          </cell>
          <cell r="KM9">
            <v>2652</v>
          </cell>
          <cell r="KN9">
            <v>2081</v>
          </cell>
          <cell r="KO9">
            <v>2766</v>
          </cell>
          <cell r="KP9">
            <v>2761</v>
          </cell>
          <cell r="KQ9">
            <v>2682</v>
          </cell>
          <cell r="KR9">
            <v>2553</v>
          </cell>
          <cell r="KS9">
            <v>2504</v>
          </cell>
          <cell r="KT9">
            <v>3171</v>
          </cell>
          <cell r="KU9">
            <v>2812</v>
          </cell>
          <cell r="KV9">
            <v>2833</v>
          </cell>
          <cell r="KW9">
            <v>3146</v>
          </cell>
          <cell r="KX9">
            <v>3240</v>
          </cell>
          <cell r="KY9">
            <v>3280</v>
          </cell>
          <cell r="KZ9">
            <v>3290</v>
          </cell>
          <cell r="LA9">
            <v>2830</v>
          </cell>
          <cell r="LB9">
            <v>2851</v>
          </cell>
          <cell r="LC9">
            <v>2867</v>
          </cell>
          <cell r="LD9">
            <v>2202</v>
          </cell>
          <cell r="LE9">
            <v>2555</v>
          </cell>
          <cell r="LF9">
            <v>2941</v>
          </cell>
          <cell r="LG9">
            <v>2927</v>
          </cell>
          <cell r="LH9">
            <v>2609</v>
          </cell>
          <cell r="LI9">
            <v>2553</v>
          </cell>
          <cell r="LJ9">
            <v>2609</v>
          </cell>
          <cell r="LK9">
            <v>2048</v>
          </cell>
          <cell r="LM9" t="str">
            <v>BOLIVAR</v>
          </cell>
          <cell r="LN9">
            <v>1608</v>
          </cell>
          <cell r="LO9">
            <v>2340</v>
          </cell>
          <cell r="LP9">
            <v>2476</v>
          </cell>
          <cell r="LQ9">
            <v>2457</v>
          </cell>
          <cell r="LR9">
            <v>1936</v>
          </cell>
          <cell r="LS9">
            <v>2192</v>
          </cell>
          <cell r="LT9">
            <v>2542</v>
          </cell>
          <cell r="LU9">
            <v>2459</v>
          </cell>
          <cell r="LV9">
            <v>2452</v>
          </cell>
          <cell r="LW9">
            <v>2558</v>
          </cell>
          <cell r="LX9">
            <v>2990</v>
          </cell>
          <cell r="LY9">
            <v>3002</v>
          </cell>
          <cell r="LZ9">
            <v>2366</v>
          </cell>
          <cell r="MA9">
            <v>2325</v>
          </cell>
          <cell r="MB9">
            <v>2673</v>
          </cell>
          <cell r="MC9">
            <v>1636</v>
          </cell>
          <cell r="MD9">
            <v>2157</v>
          </cell>
          <cell r="ME9">
            <v>2156</v>
          </cell>
          <cell r="MF9">
            <v>2587</v>
          </cell>
          <cell r="MG9">
            <v>2417</v>
          </cell>
          <cell r="MH9">
            <v>2605</v>
          </cell>
          <cell r="MI9">
            <v>2384</v>
          </cell>
          <cell r="MJ9">
            <v>2185</v>
          </cell>
          <cell r="MK9">
            <v>2582</v>
          </cell>
          <cell r="ML9">
            <v>2684</v>
          </cell>
          <cell r="MM9">
            <v>2649</v>
          </cell>
          <cell r="MN9">
            <v>2403</v>
          </cell>
          <cell r="MO9">
            <v>2669</v>
          </cell>
          <cell r="MP9">
            <v>2841</v>
          </cell>
          <cell r="MQ9">
            <v>2718</v>
          </cell>
          <cell r="MR9">
            <v>2832</v>
          </cell>
          <cell r="MS9">
            <v>2850</v>
          </cell>
          <cell r="MT9">
            <v>3207</v>
          </cell>
          <cell r="MU9">
            <v>3194</v>
          </cell>
          <cell r="MV9">
            <v>3367</v>
          </cell>
          <cell r="MW9">
            <v>3283</v>
          </cell>
          <cell r="MX9">
            <v>3115</v>
          </cell>
          <cell r="MY9">
            <v>3227</v>
          </cell>
          <cell r="MZ9">
            <v>2937</v>
          </cell>
          <cell r="NA9">
            <v>3227</v>
          </cell>
          <cell r="NB9">
            <v>2893</v>
          </cell>
          <cell r="NC9">
            <v>2889</v>
          </cell>
          <cell r="ND9">
            <v>3384</v>
          </cell>
          <cell r="NE9">
            <v>3247</v>
          </cell>
          <cell r="NF9">
            <v>2270</v>
          </cell>
          <cell r="NG9">
            <v>2942</v>
          </cell>
          <cell r="NH9">
            <v>2503</v>
          </cell>
          <cell r="NI9">
            <v>3089</v>
          </cell>
          <cell r="NJ9">
            <v>2554</v>
          </cell>
          <cell r="NK9">
            <v>2452</v>
          </cell>
          <cell r="NL9">
            <v>2625</v>
          </cell>
          <cell r="NM9">
            <v>1657</v>
          </cell>
          <cell r="NO9" t="str">
            <v>BOLIVAR</v>
          </cell>
          <cell r="NP9">
            <v>1576</v>
          </cell>
          <cell r="NQ9">
            <v>3274</v>
          </cell>
          <cell r="NR9">
            <v>3606</v>
          </cell>
          <cell r="NS9">
            <v>3367</v>
          </cell>
          <cell r="NT9">
            <v>2747</v>
          </cell>
          <cell r="NU9">
            <v>3369</v>
          </cell>
          <cell r="NV9">
            <v>3407</v>
          </cell>
          <cell r="NW9">
            <v>3318</v>
          </cell>
          <cell r="NX9">
            <v>3229</v>
          </cell>
          <cell r="NY9">
            <v>4197</v>
          </cell>
          <cell r="NZ9">
            <v>4432</v>
          </cell>
          <cell r="OA9">
            <v>4283</v>
          </cell>
          <cell r="OB9">
            <v>1627</v>
          </cell>
          <cell r="OC9">
            <v>1554</v>
          </cell>
          <cell r="OD9">
            <v>1088</v>
          </cell>
          <cell r="OE9">
            <v>1046</v>
          </cell>
          <cell r="OF9">
            <v>1190</v>
          </cell>
          <cell r="OG9">
            <v>865</v>
          </cell>
          <cell r="OH9">
            <v>1208</v>
          </cell>
          <cell r="OI9">
            <v>1109</v>
          </cell>
          <cell r="OJ9">
            <v>1531</v>
          </cell>
          <cell r="OK9">
            <v>1360</v>
          </cell>
          <cell r="OL9">
            <v>1487</v>
          </cell>
          <cell r="OM9">
            <v>1017</v>
          </cell>
          <cell r="ON9">
            <v>1525</v>
          </cell>
          <cell r="OO9">
            <v>1317</v>
          </cell>
          <cell r="OP9">
            <v>2158</v>
          </cell>
          <cell r="OQ9">
            <v>1855</v>
          </cell>
          <cell r="OR9">
            <v>1898</v>
          </cell>
          <cell r="OS9">
            <v>1707</v>
          </cell>
          <cell r="OT9">
            <v>2304</v>
          </cell>
          <cell r="OU9">
            <v>1489</v>
          </cell>
          <cell r="OV9">
            <v>1850</v>
          </cell>
          <cell r="OW9">
            <v>1518</v>
          </cell>
          <cell r="OX9">
            <v>1754</v>
          </cell>
          <cell r="OY9">
            <v>1798</v>
          </cell>
          <cell r="OZ9">
            <v>1727</v>
          </cell>
          <cell r="PA9">
            <v>1703</v>
          </cell>
          <cell r="PB9">
            <v>1756</v>
          </cell>
          <cell r="PC9">
            <v>1736</v>
          </cell>
          <cell r="PD9">
            <v>2811</v>
          </cell>
          <cell r="PE9">
            <v>1739</v>
          </cell>
          <cell r="PF9">
            <v>2378</v>
          </cell>
          <cell r="PG9">
            <v>1805</v>
          </cell>
          <cell r="PH9">
            <v>2112</v>
          </cell>
          <cell r="PI9">
            <v>2069</v>
          </cell>
          <cell r="PJ9">
            <v>2150</v>
          </cell>
          <cell r="PK9">
            <v>1637</v>
          </cell>
          <cell r="PL9">
            <v>2044</v>
          </cell>
          <cell r="PM9">
            <v>2232</v>
          </cell>
          <cell r="PN9">
            <v>2001</v>
          </cell>
          <cell r="PO9">
            <v>1839</v>
          </cell>
          <cell r="PQ9" t="str">
            <v>BOLIVAR</v>
          </cell>
          <cell r="PR9">
            <v>1997</v>
          </cell>
          <cell r="PS9">
            <v>2459</v>
          </cell>
          <cell r="PT9">
            <v>2014</v>
          </cell>
          <cell r="PU9">
            <v>2232</v>
          </cell>
          <cell r="PV9">
            <v>2179</v>
          </cell>
          <cell r="PW9">
            <v>2066</v>
          </cell>
          <cell r="PX9">
            <v>2808</v>
          </cell>
          <cell r="PY9">
            <v>2287</v>
          </cell>
          <cell r="PZ9">
            <v>2807</v>
          </cell>
          <cell r="QA9">
            <v>3144</v>
          </cell>
          <cell r="QB9">
            <v>2435</v>
          </cell>
          <cell r="QC9">
            <v>2492</v>
          </cell>
          <cell r="QD9">
            <v>1770</v>
          </cell>
          <cell r="QE9">
            <v>2689</v>
          </cell>
          <cell r="QF9">
            <v>2605</v>
          </cell>
          <cell r="QG9">
            <v>2988</v>
          </cell>
          <cell r="QH9">
            <v>2551</v>
          </cell>
          <cell r="QI9">
            <v>2760</v>
          </cell>
          <cell r="QJ9">
            <v>2785</v>
          </cell>
          <cell r="QK9">
            <v>2536</v>
          </cell>
          <cell r="QL9">
            <v>2480</v>
          </cell>
          <cell r="QM9">
            <v>2751</v>
          </cell>
          <cell r="QN9">
            <v>2595</v>
          </cell>
          <cell r="QO9">
            <v>2795</v>
          </cell>
          <cell r="QP9">
            <v>3356</v>
          </cell>
          <cell r="QQ9">
            <v>2991</v>
          </cell>
          <cell r="QR9">
            <v>2642</v>
          </cell>
          <cell r="QS9">
            <v>3267</v>
          </cell>
          <cell r="QT9">
            <v>2221</v>
          </cell>
          <cell r="QU9">
            <v>2696</v>
          </cell>
          <cell r="QV9">
            <v>2874</v>
          </cell>
          <cell r="QW9">
            <v>2577</v>
          </cell>
          <cell r="QX9">
            <v>2708</v>
          </cell>
          <cell r="QY9">
            <v>2717</v>
          </cell>
          <cell r="QZ9">
            <v>2763</v>
          </cell>
          <cell r="RA9">
            <v>2093</v>
          </cell>
          <cell r="RB9">
            <v>2381</v>
          </cell>
          <cell r="RC9">
            <v>2212</v>
          </cell>
          <cell r="RD9">
            <v>2368</v>
          </cell>
          <cell r="RE9">
            <v>2139</v>
          </cell>
          <cell r="RF9">
            <v>2393</v>
          </cell>
          <cell r="RG9">
            <v>2043</v>
          </cell>
          <cell r="RH9">
            <v>2363</v>
          </cell>
          <cell r="RI9">
            <v>2232</v>
          </cell>
          <cell r="RJ9">
            <v>1986</v>
          </cell>
          <cell r="RK9">
            <v>2726</v>
          </cell>
          <cell r="RL9">
            <v>2289</v>
          </cell>
          <cell r="RM9">
            <v>2623</v>
          </cell>
          <cell r="RN9">
            <v>2163</v>
          </cell>
          <cell r="RO9">
            <v>3002</v>
          </cell>
          <cell r="RP9">
            <v>2519</v>
          </cell>
          <cell r="RQ9">
            <v>2040</v>
          </cell>
          <cell r="RS9" t="str">
            <v>BOLIVAR</v>
          </cell>
          <cell r="RT9">
            <v>3014</v>
          </cell>
          <cell r="RU9">
            <v>3310</v>
          </cell>
          <cell r="RV9">
            <v>3748</v>
          </cell>
          <cell r="RW9">
            <v>3167</v>
          </cell>
          <cell r="RX9">
            <v>2388</v>
          </cell>
          <cell r="RY9">
            <v>2467</v>
          </cell>
          <cell r="RZ9">
            <v>2539</v>
          </cell>
          <cell r="SA9">
            <v>2808</v>
          </cell>
          <cell r="SB9">
            <v>2877</v>
          </cell>
          <cell r="SC9">
            <v>2636</v>
          </cell>
          <cell r="SD9">
            <v>2517</v>
          </cell>
          <cell r="SE9">
            <v>2575</v>
          </cell>
          <cell r="SF9">
            <v>2911</v>
          </cell>
          <cell r="SG9">
            <v>2642</v>
          </cell>
          <cell r="SH9">
            <v>2798</v>
          </cell>
          <cell r="SI9">
            <v>3840</v>
          </cell>
          <cell r="SJ9">
            <v>3761</v>
          </cell>
          <cell r="SK9">
            <v>3061</v>
          </cell>
          <cell r="SL9">
            <v>3692</v>
          </cell>
          <cell r="SM9">
            <v>3670</v>
          </cell>
          <cell r="SN9">
            <v>3577</v>
          </cell>
          <cell r="SO9">
            <v>3781</v>
          </cell>
          <cell r="SP9">
            <v>4334</v>
          </cell>
          <cell r="SQ9">
            <v>4488</v>
          </cell>
          <cell r="SR9">
            <v>4122</v>
          </cell>
          <cell r="SS9">
            <v>4131</v>
          </cell>
          <cell r="ST9">
            <v>3854</v>
          </cell>
          <cell r="SU9">
            <v>3679</v>
          </cell>
          <cell r="SV9">
            <v>2684</v>
          </cell>
          <cell r="SW9">
            <v>3060</v>
          </cell>
          <cell r="SX9">
            <v>3230</v>
          </cell>
          <cell r="SY9">
            <v>2998</v>
          </cell>
          <cell r="SZ9">
            <v>2782</v>
          </cell>
          <cell r="TA9">
            <v>2953</v>
          </cell>
          <cell r="TB9">
            <v>2880</v>
          </cell>
          <cell r="TC9">
            <v>3015</v>
          </cell>
          <cell r="TD9">
            <v>2813</v>
          </cell>
          <cell r="TE9">
            <v>2665</v>
          </cell>
          <cell r="TF9">
            <v>2974</v>
          </cell>
          <cell r="TG9">
            <v>2906</v>
          </cell>
          <cell r="TH9">
            <v>2790</v>
          </cell>
          <cell r="TI9">
            <v>2553</v>
          </cell>
          <cell r="TJ9">
            <v>2669</v>
          </cell>
          <cell r="TK9">
            <v>2639</v>
          </cell>
          <cell r="TL9">
            <v>2378</v>
          </cell>
          <cell r="TM9">
            <v>2920</v>
          </cell>
          <cell r="TN9">
            <v>3265</v>
          </cell>
          <cell r="TO9">
            <v>2700</v>
          </cell>
        </row>
        <row r="10">
          <cell r="FG10" t="str">
            <v>BOYACA</v>
          </cell>
          <cell r="FH10">
            <v>2259</v>
          </cell>
          <cell r="FI10">
            <v>2096</v>
          </cell>
          <cell r="FJ10">
            <v>2152</v>
          </cell>
          <cell r="FK10">
            <v>2086</v>
          </cell>
          <cell r="FL10">
            <v>2212</v>
          </cell>
          <cell r="FM10">
            <v>2631</v>
          </cell>
          <cell r="FN10">
            <v>2668</v>
          </cell>
          <cell r="FO10">
            <v>2576</v>
          </cell>
          <cell r="FP10">
            <v>2759</v>
          </cell>
          <cell r="FQ10">
            <v>2869</v>
          </cell>
          <cell r="FR10">
            <v>2563</v>
          </cell>
          <cell r="FS10">
            <v>1977</v>
          </cell>
          <cell r="FT10">
            <v>2628</v>
          </cell>
          <cell r="FU10">
            <v>2713</v>
          </cell>
          <cell r="FV10">
            <v>3285</v>
          </cell>
          <cell r="FW10">
            <v>3308</v>
          </cell>
          <cell r="FX10">
            <v>3171</v>
          </cell>
          <cell r="FY10">
            <v>3516</v>
          </cell>
          <cell r="FZ10">
            <v>3981</v>
          </cell>
          <cell r="GA10">
            <v>4462</v>
          </cell>
          <cell r="GB10">
            <v>4602</v>
          </cell>
          <cell r="GC10">
            <v>4273</v>
          </cell>
          <cell r="GD10">
            <v>4387</v>
          </cell>
          <cell r="GE10">
            <v>4776</v>
          </cell>
          <cell r="GF10">
            <v>4394</v>
          </cell>
          <cell r="GG10">
            <v>3319</v>
          </cell>
          <cell r="GH10">
            <v>2670</v>
          </cell>
          <cell r="GI10">
            <v>2800</v>
          </cell>
          <cell r="GJ10">
            <v>2890</v>
          </cell>
          <cell r="GK10">
            <v>3117</v>
          </cell>
          <cell r="GL10">
            <v>3182</v>
          </cell>
          <cell r="GM10">
            <v>3219</v>
          </cell>
          <cell r="GN10">
            <v>2992</v>
          </cell>
          <cell r="GO10">
            <v>3453</v>
          </cell>
          <cell r="GP10">
            <v>3266</v>
          </cell>
          <cell r="GQ10">
            <v>3242</v>
          </cell>
          <cell r="GR10">
            <v>3566</v>
          </cell>
          <cell r="GS10">
            <v>3052</v>
          </cell>
          <cell r="GT10">
            <v>3304</v>
          </cell>
          <cell r="GU10">
            <v>3465</v>
          </cell>
          <cell r="GV10">
            <v>3151</v>
          </cell>
          <cell r="GW10">
            <v>3032</v>
          </cell>
          <cell r="GX10">
            <v>3157</v>
          </cell>
          <cell r="GY10">
            <v>3189</v>
          </cell>
          <cell r="GZ10">
            <v>3130</v>
          </cell>
          <cell r="HA10">
            <v>3128</v>
          </cell>
          <cell r="HB10">
            <v>3979</v>
          </cell>
          <cell r="HC10">
            <v>3293</v>
          </cell>
          <cell r="HD10">
            <v>2894</v>
          </cell>
          <cell r="HE10">
            <v>2999</v>
          </cell>
          <cell r="HF10">
            <v>2525</v>
          </cell>
          <cell r="HG10">
            <v>3015</v>
          </cell>
          <cell r="HI10" t="str">
            <v>BOYACA</v>
          </cell>
          <cell r="HJ10">
            <v>3384</v>
          </cell>
          <cell r="HK10">
            <v>2836</v>
          </cell>
          <cell r="HL10">
            <v>3108</v>
          </cell>
          <cell r="HM10">
            <v>2928</v>
          </cell>
          <cell r="HN10">
            <v>2999</v>
          </cell>
          <cell r="HO10">
            <v>3409</v>
          </cell>
          <cell r="HP10">
            <v>3957</v>
          </cell>
          <cell r="HQ10">
            <v>3656</v>
          </cell>
          <cell r="HR10">
            <v>3739</v>
          </cell>
          <cell r="HS10">
            <v>4148</v>
          </cell>
          <cell r="HT10">
            <v>4400</v>
          </cell>
          <cell r="HU10">
            <v>4170</v>
          </cell>
          <cell r="HV10">
            <v>4135</v>
          </cell>
          <cell r="HW10">
            <v>4654</v>
          </cell>
          <cell r="HX10">
            <v>3323</v>
          </cell>
          <cell r="HY10">
            <v>4281</v>
          </cell>
          <cell r="HZ10">
            <v>4229</v>
          </cell>
          <cell r="IA10">
            <v>4460</v>
          </cell>
          <cell r="IB10">
            <v>4770</v>
          </cell>
          <cell r="IC10">
            <v>4825</v>
          </cell>
          <cell r="ID10">
            <v>4770</v>
          </cell>
          <cell r="IE10">
            <v>4018</v>
          </cell>
          <cell r="IF10">
            <v>3937</v>
          </cell>
          <cell r="IG10">
            <v>3766</v>
          </cell>
          <cell r="IH10">
            <v>3323</v>
          </cell>
          <cell r="II10">
            <v>2827</v>
          </cell>
          <cell r="IJ10">
            <v>2890</v>
          </cell>
          <cell r="IK10">
            <v>3211</v>
          </cell>
          <cell r="IL10">
            <v>3097</v>
          </cell>
          <cell r="IM10">
            <v>4048</v>
          </cell>
          <cell r="IN10">
            <v>4041</v>
          </cell>
          <cell r="IO10">
            <v>3994</v>
          </cell>
          <cell r="IP10">
            <v>4369</v>
          </cell>
          <cell r="IQ10">
            <v>3747</v>
          </cell>
          <cell r="IR10">
            <v>3859</v>
          </cell>
          <cell r="IS10">
            <v>3956</v>
          </cell>
          <cell r="IT10">
            <v>3630</v>
          </cell>
          <cell r="IU10">
            <v>3451</v>
          </cell>
          <cell r="IV10">
            <v>3321</v>
          </cell>
          <cell r="IW10">
            <v>3347</v>
          </cell>
          <cell r="IX10">
            <v>3024</v>
          </cell>
          <cell r="IY10">
            <v>2690</v>
          </cell>
          <cell r="IZ10">
            <v>2896</v>
          </cell>
          <cell r="JA10">
            <v>2877</v>
          </cell>
          <cell r="JB10">
            <v>2525</v>
          </cell>
          <cell r="JC10">
            <v>2732</v>
          </cell>
          <cell r="JD10">
            <v>2965</v>
          </cell>
          <cell r="JE10">
            <v>2979</v>
          </cell>
          <cell r="JF10">
            <v>2068</v>
          </cell>
          <cell r="JG10">
            <v>2496</v>
          </cell>
          <cell r="JH10">
            <v>2158</v>
          </cell>
          <cell r="JI10">
            <v>1623</v>
          </cell>
          <cell r="JK10" t="str">
            <v>BOYACA</v>
          </cell>
          <cell r="JL10">
            <v>1699</v>
          </cell>
          <cell r="JM10">
            <v>2019</v>
          </cell>
          <cell r="JN10">
            <v>2137</v>
          </cell>
          <cell r="JO10">
            <v>2073</v>
          </cell>
          <cell r="JP10">
            <v>1932</v>
          </cell>
          <cell r="JQ10">
            <v>2024</v>
          </cell>
          <cell r="JR10">
            <v>2423</v>
          </cell>
          <cell r="JS10">
            <v>2948</v>
          </cell>
          <cell r="JT10">
            <v>3130</v>
          </cell>
          <cell r="JU10">
            <v>3094</v>
          </cell>
          <cell r="JV10">
            <v>3232</v>
          </cell>
          <cell r="JW10">
            <v>2673</v>
          </cell>
          <cell r="JX10">
            <v>2243</v>
          </cell>
          <cell r="JY10">
            <v>2783</v>
          </cell>
          <cell r="JZ10">
            <v>3121</v>
          </cell>
          <cell r="KA10">
            <v>3490</v>
          </cell>
          <cell r="KB10">
            <v>3745</v>
          </cell>
          <cell r="KC10">
            <v>3554</v>
          </cell>
          <cell r="KD10">
            <v>3733</v>
          </cell>
          <cell r="KE10">
            <v>3923</v>
          </cell>
          <cell r="KF10">
            <v>4298</v>
          </cell>
          <cell r="KG10">
            <v>4712</v>
          </cell>
          <cell r="KH10">
            <v>4300</v>
          </cell>
          <cell r="KI10">
            <v>4579</v>
          </cell>
          <cell r="KJ10">
            <v>4664</v>
          </cell>
          <cell r="KK10">
            <v>4287</v>
          </cell>
          <cell r="KL10">
            <v>3164</v>
          </cell>
          <cell r="KM10">
            <v>3288</v>
          </cell>
          <cell r="KN10">
            <v>2930</v>
          </cell>
          <cell r="KO10">
            <v>3196</v>
          </cell>
          <cell r="KP10">
            <v>3225</v>
          </cell>
          <cell r="KQ10">
            <v>3395</v>
          </cell>
          <cell r="KR10">
            <v>3426</v>
          </cell>
          <cell r="KS10">
            <v>3249</v>
          </cell>
          <cell r="KT10">
            <v>3429</v>
          </cell>
          <cell r="KU10">
            <v>3298</v>
          </cell>
          <cell r="KV10">
            <v>3516</v>
          </cell>
          <cell r="KW10">
            <v>3379</v>
          </cell>
          <cell r="KX10">
            <v>3162</v>
          </cell>
          <cell r="KY10">
            <v>2835</v>
          </cell>
          <cell r="KZ10">
            <v>2647</v>
          </cell>
          <cell r="LA10">
            <v>2468</v>
          </cell>
          <cell r="LB10">
            <v>2817</v>
          </cell>
          <cell r="LC10">
            <v>2817</v>
          </cell>
          <cell r="LD10">
            <v>2619</v>
          </cell>
          <cell r="LE10">
            <v>3032</v>
          </cell>
          <cell r="LF10">
            <v>3181</v>
          </cell>
          <cell r="LG10">
            <v>3027</v>
          </cell>
          <cell r="LH10">
            <v>2746</v>
          </cell>
          <cell r="LI10">
            <v>2562</v>
          </cell>
          <cell r="LJ10">
            <v>2888</v>
          </cell>
          <cell r="LK10">
            <v>2362</v>
          </cell>
          <cell r="LM10" t="str">
            <v>BOYACA</v>
          </cell>
          <cell r="LN10">
            <v>2490</v>
          </cell>
          <cell r="LO10">
            <v>2635</v>
          </cell>
          <cell r="LP10">
            <v>2686</v>
          </cell>
          <cell r="LQ10">
            <v>2309</v>
          </cell>
          <cell r="LR10">
            <v>2000</v>
          </cell>
          <cell r="LS10">
            <v>1854</v>
          </cell>
          <cell r="LT10">
            <v>2146</v>
          </cell>
          <cell r="LU10">
            <v>2376</v>
          </cell>
          <cell r="LV10">
            <v>2470</v>
          </cell>
          <cell r="LW10">
            <v>2522</v>
          </cell>
          <cell r="LX10">
            <v>2479</v>
          </cell>
          <cell r="LY10">
            <v>2689</v>
          </cell>
          <cell r="LZ10">
            <v>2450</v>
          </cell>
          <cell r="MA10">
            <v>2774</v>
          </cell>
          <cell r="MB10">
            <v>2796</v>
          </cell>
          <cell r="MC10">
            <v>2256</v>
          </cell>
          <cell r="MD10">
            <v>2556</v>
          </cell>
          <cell r="ME10">
            <v>2788</v>
          </cell>
          <cell r="MF10">
            <v>3341</v>
          </cell>
          <cell r="MG10">
            <v>3729</v>
          </cell>
          <cell r="MH10">
            <v>3778</v>
          </cell>
          <cell r="MI10">
            <v>3651</v>
          </cell>
          <cell r="MJ10">
            <v>3637</v>
          </cell>
          <cell r="MK10">
            <v>4126</v>
          </cell>
          <cell r="ML10">
            <v>3734</v>
          </cell>
          <cell r="MM10">
            <v>3310</v>
          </cell>
          <cell r="MN10">
            <v>3207</v>
          </cell>
          <cell r="MO10">
            <v>3294</v>
          </cell>
          <cell r="MP10">
            <v>3175</v>
          </cell>
          <cell r="MQ10">
            <v>3353</v>
          </cell>
          <cell r="MR10">
            <v>3247</v>
          </cell>
          <cell r="MS10">
            <v>3087</v>
          </cell>
          <cell r="MT10">
            <v>3216</v>
          </cell>
          <cell r="MU10">
            <v>3249</v>
          </cell>
          <cell r="MV10">
            <v>3919</v>
          </cell>
          <cell r="MW10">
            <v>3475</v>
          </cell>
          <cell r="MX10">
            <v>3593</v>
          </cell>
          <cell r="MY10">
            <v>3630</v>
          </cell>
          <cell r="MZ10">
            <v>3470</v>
          </cell>
          <cell r="NA10">
            <v>3303</v>
          </cell>
          <cell r="NB10">
            <v>3303</v>
          </cell>
          <cell r="NC10">
            <v>2787</v>
          </cell>
          <cell r="ND10">
            <v>3029</v>
          </cell>
          <cell r="NE10">
            <v>3437</v>
          </cell>
          <cell r="NF10">
            <v>3033</v>
          </cell>
          <cell r="NG10">
            <v>2893</v>
          </cell>
          <cell r="NH10">
            <v>3318</v>
          </cell>
          <cell r="NI10">
            <v>3245</v>
          </cell>
          <cell r="NJ10">
            <v>2905</v>
          </cell>
          <cell r="NK10">
            <v>2394</v>
          </cell>
          <cell r="NL10">
            <v>2026</v>
          </cell>
          <cell r="NM10">
            <v>1681</v>
          </cell>
          <cell r="NO10" t="str">
            <v>BOYACA</v>
          </cell>
          <cell r="NP10">
            <v>1841</v>
          </cell>
          <cell r="NQ10">
            <v>2284</v>
          </cell>
          <cell r="NR10">
            <v>2458</v>
          </cell>
          <cell r="NS10">
            <v>2082</v>
          </cell>
          <cell r="NT10">
            <v>1928</v>
          </cell>
          <cell r="NU10">
            <v>2098</v>
          </cell>
          <cell r="NV10">
            <v>2288</v>
          </cell>
          <cell r="NW10">
            <v>2419</v>
          </cell>
          <cell r="NX10">
            <v>2525</v>
          </cell>
          <cell r="NY10">
            <v>2929</v>
          </cell>
          <cell r="NZ10">
            <v>3269</v>
          </cell>
          <cell r="OA10">
            <v>3454</v>
          </cell>
          <cell r="OB10">
            <v>1513</v>
          </cell>
          <cell r="OC10">
            <v>1159</v>
          </cell>
          <cell r="OD10">
            <v>714</v>
          </cell>
          <cell r="OE10">
            <v>969</v>
          </cell>
          <cell r="OF10">
            <v>857</v>
          </cell>
          <cell r="OG10">
            <v>664</v>
          </cell>
          <cell r="OH10">
            <v>837</v>
          </cell>
          <cell r="OI10">
            <v>770</v>
          </cell>
          <cell r="OJ10">
            <v>927</v>
          </cell>
          <cell r="OK10">
            <v>822</v>
          </cell>
          <cell r="OL10">
            <v>686</v>
          </cell>
          <cell r="OM10">
            <v>659</v>
          </cell>
          <cell r="ON10">
            <v>614</v>
          </cell>
          <cell r="OO10">
            <v>1120</v>
          </cell>
          <cell r="OP10">
            <v>1003</v>
          </cell>
          <cell r="OQ10">
            <v>817</v>
          </cell>
          <cell r="OR10">
            <v>866</v>
          </cell>
          <cell r="OS10">
            <v>844</v>
          </cell>
          <cell r="OT10">
            <v>1233</v>
          </cell>
          <cell r="OU10">
            <v>1233</v>
          </cell>
          <cell r="OV10">
            <v>1426</v>
          </cell>
          <cell r="OW10">
            <v>1510</v>
          </cell>
          <cell r="OX10">
            <v>1602</v>
          </cell>
          <cell r="OY10">
            <v>1459</v>
          </cell>
          <cell r="OZ10">
            <v>1776</v>
          </cell>
          <cell r="PA10">
            <v>1691</v>
          </cell>
          <cell r="PB10">
            <v>1515</v>
          </cell>
          <cell r="PC10">
            <v>1944</v>
          </cell>
          <cell r="PD10">
            <v>2294</v>
          </cell>
          <cell r="PE10">
            <v>2244</v>
          </cell>
          <cell r="PF10">
            <v>2609</v>
          </cell>
          <cell r="PG10">
            <v>2365</v>
          </cell>
          <cell r="PH10">
            <v>2251</v>
          </cell>
          <cell r="PI10">
            <v>2121</v>
          </cell>
          <cell r="PJ10">
            <v>1769</v>
          </cell>
          <cell r="PK10">
            <v>1687</v>
          </cell>
          <cell r="PL10">
            <v>1895</v>
          </cell>
          <cell r="PM10">
            <v>1988</v>
          </cell>
          <cell r="PN10">
            <v>1915</v>
          </cell>
          <cell r="PO10">
            <v>1592</v>
          </cell>
          <cell r="PQ10" t="str">
            <v>BOYACA</v>
          </cell>
          <cell r="PR10">
            <v>2274</v>
          </cell>
          <cell r="PS10">
            <v>2192</v>
          </cell>
          <cell r="PT10">
            <v>2252</v>
          </cell>
          <cell r="PU10">
            <v>1674</v>
          </cell>
          <cell r="PV10">
            <v>1806</v>
          </cell>
          <cell r="PW10">
            <v>1214</v>
          </cell>
          <cell r="PX10">
            <v>1282</v>
          </cell>
          <cell r="PY10">
            <v>1148</v>
          </cell>
          <cell r="PZ10">
            <v>1049</v>
          </cell>
          <cell r="QA10">
            <v>819</v>
          </cell>
          <cell r="QB10">
            <v>878</v>
          </cell>
          <cell r="QC10">
            <v>952</v>
          </cell>
          <cell r="QD10">
            <v>973</v>
          </cell>
          <cell r="QE10">
            <v>1590</v>
          </cell>
          <cell r="QF10">
            <v>1848</v>
          </cell>
          <cell r="QG10">
            <v>2057</v>
          </cell>
          <cell r="QH10">
            <v>2182</v>
          </cell>
          <cell r="QI10">
            <v>2273</v>
          </cell>
          <cell r="QJ10">
            <v>2075</v>
          </cell>
          <cell r="QK10">
            <v>2904</v>
          </cell>
          <cell r="QL10">
            <v>3124</v>
          </cell>
          <cell r="QM10">
            <v>2965</v>
          </cell>
          <cell r="QN10">
            <v>2392</v>
          </cell>
          <cell r="QO10">
            <v>2813</v>
          </cell>
          <cell r="QP10">
            <v>2863</v>
          </cell>
          <cell r="QQ10">
            <v>1883</v>
          </cell>
          <cell r="QR10">
            <v>2092</v>
          </cell>
          <cell r="QS10">
            <v>1894</v>
          </cell>
          <cell r="QT10">
            <v>1572</v>
          </cell>
          <cell r="QU10">
            <v>1610</v>
          </cell>
          <cell r="QV10">
            <v>1533</v>
          </cell>
          <cell r="QW10">
            <v>1431</v>
          </cell>
          <cell r="QX10">
            <v>1374</v>
          </cell>
          <cell r="QY10">
            <v>1592</v>
          </cell>
          <cell r="QZ10">
            <v>1563</v>
          </cell>
          <cell r="RA10">
            <v>1480</v>
          </cell>
          <cell r="RB10">
            <v>1579</v>
          </cell>
          <cell r="RC10">
            <v>1534</v>
          </cell>
          <cell r="RD10">
            <v>1542</v>
          </cell>
          <cell r="RE10">
            <v>1661</v>
          </cell>
          <cell r="RF10">
            <v>1552</v>
          </cell>
          <cell r="RG10">
            <v>1582</v>
          </cell>
          <cell r="RH10">
            <v>1742</v>
          </cell>
          <cell r="RI10">
            <v>1658</v>
          </cell>
          <cell r="RJ10">
            <v>2034</v>
          </cell>
          <cell r="RK10">
            <v>1906</v>
          </cell>
          <cell r="RL10">
            <v>2146</v>
          </cell>
          <cell r="RM10">
            <v>1865</v>
          </cell>
          <cell r="RN10">
            <v>1501</v>
          </cell>
          <cell r="RO10">
            <v>1712</v>
          </cell>
          <cell r="RP10">
            <v>1580</v>
          </cell>
          <cell r="RQ10">
            <v>1631</v>
          </cell>
          <cell r="RS10" t="str">
            <v>BOYACA</v>
          </cell>
          <cell r="RT10">
            <v>3108</v>
          </cell>
          <cell r="RU10">
            <v>3858</v>
          </cell>
          <cell r="RV10">
            <v>3884</v>
          </cell>
          <cell r="RW10">
            <v>3137</v>
          </cell>
          <cell r="RX10">
            <v>2307</v>
          </cell>
          <cell r="RY10">
            <v>2537</v>
          </cell>
          <cell r="RZ10">
            <v>1952</v>
          </cell>
          <cell r="SA10">
            <v>2105</v>
          </cell>
          <cell r="SB10">
            <v>1751</v>
          </cell>
          <cell r="SC10">
            <v>2088</v>
          </cell>
          <cell r="SD10">
            <v>2176</v>
          </cell>
          <cell r="SE10">
            <v>2257</v>
          </cell>
          <cell r="SF10">
            <v>2433</v>
          </cell>
          <cell r="SG10">
            <v>2426</v>
          </cell>
          <cell r="SH10">
            <v>1854</v>
          </cell>
          <cell r="SI10">
            <v>2486</v>
          </cell>
          <cell r="SJ10">
            <v>2341</v>
          </cell>
          <cell r="SK10">
            <v>3089</v>
          </cell>
          <cell r="SL10">
            <v>3338</v>
          </cell>
          <cell r="SM10">
            <v>3991</v>
          </cell>
          <cell r="SN10">
            <v>3964</v>
          </cell>
          <cell r="SO10">
            <v>3892</v>
          </cell>
          <cell r="SP10">
            <v>4356</v>
          </cell>
          <cell r="SQ10">
            <v>4396</v>
          </cell>
          <cell r="SR10">
            <v>3983</v>
          </cell>
          <cell r="SS10">
            <v>4033</v>
          </cell>
          <cell r="ST10">
            <v>3829</v>
          </cell>
          <cell r="SU10">
            <v>4606</v>
          </cell>
          <cell r="SV10">
            <v>3746</v>
          </cell>
          <cell r="SW10">
            <v>3854</v>
          </cell>
          <cell r="SX10">
            <v>3525</v>
          </cell>
          <cell r="SY10">
            <v>3421</v>
          </cell>
          <cell r="SZ10">
            <v>2746</v>
          </cell>
          <cell r="TA10">
            <v>3217</v>
          </cell>
          <cell r="TB10">
            <v>3444</v>
          </cell>
          <cell r="TC10">
            <v>3170</v>
          </cell>
          <cell r="TD10">
            <v>3161</v>
          </cell>
          <cell r="TE10">
            <v>3119</v>
          </cell>
          <cell r="TF10">
            <v>3309</v>
          </cell>
          <cell r="TG10">
            <v>3214</v>
          </cell>
          <cell r="TH10">
            <v>2810</v>
          </cell>
          <cell r="TI10">
            <v>2354</v>
          </cell>
          <cell r="TJ10">
            <v>2645</v>
          </cell>
          <cell r="TK10">
            <v>2482</v>
          </cell>
          <cell r="TL10">
            <v>2815</v>
          </cell>
          <cell r="TM10">
            <v>3025</v>
          </cell>
          <cell r="TN10">
            <v>3248</v>
          </cell>
          <cell r="TO10">
            <v>2376</v>
          </cell>
        </row>
        <row r="11">
          <cell r="FG11" t="str">
            <v>BUENAVENTURA</v>
          </cell>
          <cell r="FH11">
            <v>339</v>
          </cell>
          <cell r="FI11">
            <v>383</v>
          </cell>
          <cell r="FJ11">
            <v>378</v>
          </cell>
          <cell r="FK11">
            <v>388</v>
          </cell>
          <cell r="FL11">
            <v>235</v>
          </cell>
          <cell r="FM11">
            <v>275</v>
          </cell>
          <cell r="FN11">
            <v>456</v>
          </cell>
          <cell r="FO11">
            <v>502</v>
          </cell>
          <cell r="FP11">
            <v>711</v>
          </cell>
          <cell r="FQ11">
            <v>518</v>
          </cell>
          <cell r="FR11">
            <v>462</v>
          </cell>
          <cell r="FS11">
            <v>280</v>
          </cell>
          <cell r="FT11">
            <v>394</v>
          </cell>
          <cell r="FU11">
            <v>394</v>
          </cell>
          <cell r="FV11">
            <v>329</v>
          </cell>
          <cell r="FW11">
            <v>430</v>
          </cell>
          <cell r="FX11">
            <v>454</v>
          </cell>
          <cell r="FY11">
            <v>388</v>
          </cell>
          <cell r="FZ11">
            <v>417</v>
          </cell>
          <cell r="GA11">
            <v>371</v>
          </cell>
          <cell r="GB11">
            <v>351</v>
          </cell>
          <cell r="GC11">
            <v>351</v>
          </cell>
          <cell r="GD11">
            <v>445</v>
          </cell>
          <cell r="GE11">
            <v>457</v>
          </cell>
          <cell r="GF11">
            <v>431</v>
          </cell>
          <cell r="GG11">
            <v>393</v>
          </cell>
          <cell r="GH11">
            <v>435</v>
          </cell>
          <cell r="GI11">
            <v>353</v>
          </cell>
          <cell r="GJ11">
            <v>587</v>
          </cell>
          <cell r="GK11">
            <v>431</v>
          </cell>
          <cell r="GL11">
            <v>376</v>
          </cell>
          <cell r="GM11">
            <v>340</v>
          </cell>
          <cell r="GN11">
            <v>345</v>
          </cell>
          <cell r="GO11">
            <v>375</v>
          </cell>
          <cell r="GP11">
            <v>360</v>
          </cell>
          <cell r="GQ11">
            <v>354</v>
          </cell>
          <cell r="GR11">
            <v>316</v>
          </cell>
          <cell r="GS11">
            <v>258</v>
          </cell>
          <cell r="GT11">
            <v>291</v>
          </cell>
          <cell r="GU11">
            <v>362</v>
          </cell>
          <cell r="GV11">
            <v>321</v>
          </cell>
          <cell r="GW11">
            <v>384</v>
          </cell>
          <cell r="GX11">
            <v>327</v>
          </cell>
          <cell r="GY11">
            <v>341</v>
          </cell>
          <cell r="GZ11">
            <v>357</v>
          </cell>
          <cell r="HA11">
            <v>396</v>
          </cell>
          <cell r="HB11">
            <v>350</v>
          </cell>
          <cell r="HC11">
            <v>260</v>
          </cell>
          <cell r="HD11">
            <v>239</v>
          </cell>
          <cell r="HE11">
            <v>316</v>
          </cell>
          <cell r="HF11">
            <v>265</v>
          </cell>
          <cell r="HG11">
            <v>221</v>
          </cell>
          <cell r="HI11" t="str">
            <v>BUENAVENTURA</v>
          </cell>
          <cell r="HJ11">
            <v>274</v>
          </cell>
          <cell r="HK11">
            <v>254</v>
          </cell>
          <cell r="HL11">
            <v>310</v>
          </cell>
          <cell r="HM11">
            <v>436</v>
          </cell>
          <cell r="HN11">
            <v>405</v>
          </cell>
          <cell r="HO11">
            <v>497</v>
          </cell>
          <cell r="HP11">
            <v>575</v>
          </cell>
          <cell r="HQ11">
            <v>491</v>
          </cell>
          <cell r="HR11">
            <v>686</v>
          </cell>
          <cell r="HS11">
            <v>552</v>
          </cell>
          <cell r="HT11">
            <v>491</v>
          </cell>
          <cell r="HU11">
            <v>488</v>
          </cell>
          <cell r="HV11">
            <v>457</v>
          </cell>
          <cell r="HW11">
            <v>240</v>
          </cell>
          <cell r="HX11">
            <v>359</v>
          </cell>
          <cell r="HY11">
            <v>316</v>
          </cell>
          <cell r="HZ11">
            <v>433</v>
          </cell>
          <cell r="IA11">
            <v>332</v>
          </cell>
          <cell r="IB11">
            <v>405</v>
          </cell>
          <cell r="IC11">
            <v>253</v>
          </cell>
          <cell r="ID11">
            <v>191</v>
          </cell>
          <cell r="IE11">
            <v>126</v>
          </cell>
          <cell r="IF11">
            <v>248</v>
          </cell>
          <cell r="IG11">
            <v>291</v>
          </cell>
          <cell r="IH11">
            <v>283</v>
          </cell>
          <cell r="II11">
            <v>221</v>
          </cell>
          <cell r="IJ11">
            <v>321</v>
          </cell>
          <cell r="IK11">
            <v>369</v>
          </cell>
          <cell r="IL11">
            <v>320</v>
          </cell>
          <cell r="IM11">
            <v>339</v>
          </cell>
          <cell r="IN11">
            <v>320</v>
          </cell>
          <cell r="IO11">
            <v>337</v>
          </cell>
          <cell r="IP11">
            <v>366</v>
          </cell>
          <cell r="IQ11">
            <v>391</v>
          </cell>
          <cell r="IR11">
            <v>403</v>
          </cell>
          <cell r="IS11">
            <v>320</v>
          </cell>
          <cell r="IT11">
            <v>376</v>
          </cell>
          <cell r="IU11">
            <v>319</v>
          </cell>
          <cell r="IV11">
            <v>402</v>
          </cell>
          <cell r="IW11">
            <v>385</v>
          </cell>
          <cell r="IX11">
            <v>381</v>
          </cell>
          <cell r="IY11">
            <v>249</v>
          </cell>
          <cell r="IZ11">
            <v>310</v>
          </cell>
          <cell r="JA11">
            <v>316</v>
          </cell>
          <cell r="JB11">
            <v>254</v>
          </cell>
          <cell r="JC11">
            <v>439</v>
          </cell>
          <cell r="JD11">
            <v>319</v>
          </cell>
          <cell r="JE11">
            <v>288</v>
          </cell>
          <cell r="JF11">
            <v>216</v>
          </cell>
          <cell r="JG11">
            <v>228</v>
          </cell>
          <cell r="JH11">
            <v>249</v>
          </cell>
          <cell r="JI11">
            <v>241</v>
          </cell>
          <cell r="JK11" t="str">
            <v>BUENAVENTURA</v>
          </cell>
          <cell r="JL11">
            <v>271</v>
          </cell>
          <cell r="JM11">
            <v>301</v>
          </cell>
          <cell r="JN11">
            <v>265</v>
          </cell>
          <cell r="JO11">
            <v>273</v>
          </cell>
          <cell r="JP11">
            <v>275</v>
          </cell>
          <cell r="JQ11">
            <v>190</v>
          </cell>
          <cell r="JR11">
            <v>207</v>
          </cell>
          <cell r="JS11">
            <v>298</v>
          </cell>
          <cell r="JT11">
            <v>314</v>
          </cell>
          <cell r="JU11">
            <v>358</v>
          </cell>
          <cell r="JV11">
            <v>301</v>
          </cell>
          <cell r="JW11">
            <v>305</v>
          </cell>
          <cell r="JX11">
            <v>307</v>
          </cell>
          <cell r="JY11">
            <v>298</v>
          </cell>
          <cell r="JZ11">
            <v>325</v>
          </cell>
          <cell r="KA11">
            <v>343</v>
          </cell>
          <cell r="KB11">
            <v>336</v>
          </cell>
          <cell r="KC11">
            <v>269</v>
          </cell>
          <cell r="KD11">
            <v>350</v>
          </cell>
          <cell r="KE11">
            <v>270</v>
          </cell>
          <cell r="KF11">
            <v>307</v>
          </cell>
          <cell r="KG11">
            <v>340</v>
          </cell>
          <cell r="KH11">
            <v>333</v>
          </cell>
          <cell r="KI11">
            <v>333</v>
          </cell>
          <cell r="KJ11">
            <v>368</v>
          </cell>
          <cell r="KK11">
            <v>349</v>
          </cell>
          <cell r="KL11">
            <v>249</v>
          </cell>
          <cell r="KM11">
            <v>260</v>
          </cell>
          <cell r="KN11">
            <v>159</v>
          </cell>
          <cell r="KO11">
            <v>158</v>
          </cell>
          <cell r="KP11">
            <v>240</v>
          </cell>
          <cell r="KQ11">
            <v>200</v>
          </cell>
          <cell r="KR11">
            <v>362</v>
          </cell>
          <cell r="KS11">
            <v>279</v>
          </cell>
          <cell r="KT11">
            <v>400</v>
          </cell>
          <cell r="KU11">
            <v>285</v>
          </cell>
          <cell r="KV11">
            <v>266</v>
          </cell>
          <cell r="KW11">
            <v>321</v>
          </cell>
          <cell r="KX11">
            <v>297</v>
          </cell>
          <cell r="KY11">
            <v>266</v>
          </cell>
          <cell r="KZ11">
            <v>253</v>
          </cell>
          <cell r="LA11">
            <v>161</v>
          </cell>
          <cell r="LB11">
            <v>292</v>
          </cell>
          <cell r="LC11">
            <v>239</v>
          </cell>
          <cell r="LD11">
            <v>254</v>
          </cell>
          <cell r="LE11">
            <v>289</v>
          </cell>
          <cell r="LF11">
            <v>239</v>
          </cell>
          <cell r="LG11">
            <v>295</v>
          </cell>
          <cell r="LH11">
            <v>212</v>
          </cell>
          <cell r="LI11">
            <v>222</v>
          </cell>
          <cell r="LJ11">
            <v>295</v>
          </cell>
          <cell r="LK11">
            <v>224</v>
          </cell>
          <cell r="LM11" t="str">
            <v>BUENAVENTURA</v>
          </cell>
          <cell r="LN11">
            <v>100</v>
          </cell>
          <cell r="LO11">
            <v>118</v>
          </cell>
          <cell r="LP11">
            <v>117</v>
          </cell>
          <cell r="LQ11">
            <v>106</v>
          </cell>
          <cell r="LR11">
            <v>140</v>
          </cell>
          <cell r="LS11">
            <v>127</v>
          </cell>
          <cell r="LT11">
            <v>142</v>
          </cell>
          <cell r="LU11">
            <v>192</v>
          </cell>
          <cell r="LV11">
            <v>155</v>
          </cell>
          <cell r="LW11">
            <v>164</v>
          </cell>
          <cell r="LX11">
            <v>151</v>
          </cell>
          <cell r="LY11">
            <v>143</v>
          </cell>
          <cell r="LZ11">
            <v>155</v>
          </cell>
          <cell r="MA11">
            <v>138</v>
          </cell>
          <cell r="MB11">
            <v>157</v>
          </cell>
          <cell r="MC11">
            <v>141</v>
          </cell>
          <cell r="MD11">
            <v>157</v>
          </cell>
          <cell r="ME11">
            <v>152</v>
          </cell>
          <cell r="MF11">
            <v>131</v>
          </cell>
          <cell r="MG11">
            <v>229</v>
          </cell>
          <cell r="MH11">
            <v>304</v>
          </cell>
          <cell r="MI11">
            <v>71</v>
          </cell>
          <cell r="MJ11">
            <v>482</v>
          </cell>
          <cell r="MK11">
            <v>282</v>
          </cell>
          <cell r="ML11">
            <v>613</v>
          </cell>
          <cell r="MM11">
            <v>115</v>
          </cell>
          <cell r="MN11">
            <v>403</v>
          </cell>
          <cell r="MO11">
            <v>139</v>
          </cell>
          <cell r="MP11">
            <v>162</v>
          </cell>
          <cell r="MQ11">
            <v>160</v>
          </cell>
          <cell r="MR11">
            <v>239</v>
          </cell>
          <cell r="MS11">
            <v>133</v>
          </cell>
          <cell r="MT11">
            <v>463</v>
          </cell>
          <cell r="MU11">
            <v>320</v>
          </cell>
          <cell r="MV11">
            <v>385</v>
          </cell>
          <cell r="MW11">
            <v>415</v>
          </cell>
          <cell r="MX11">
            <v>298</v>
          </cell>
          <cell r="MY11">
            <v>521</v>
          </cell>
          <cell r="MZ11">
            <v>610</v>
          </cell>
          <cell r="NA11">
            <v>656</v>
          </cell>
          <cell r="NB11">
            <v>535</v>
          </cell>
          <cell r="NC11">
            <v>622</v>
          </cell>
          <cell r="ND11">
            <v>511</v>
          </cell>
          <cell r="NE11">
            <v>410</v>
          </cell>
          <cell r="NF11">
            <v>479</v>
          </cell>
          <cell r="NG11">
            <v>505</v>
          </cell>
          <cell r="NH11">
            <v>502</v>
          </cell>
          <cell r="NI11">
            <v>497</v>
          </cell>
          <cell r="NJ11">
            <v>430</v>
          </cell>
          <cell r="NK11">
            <v>472</v>
          </cell>
          <cell r="NL11">
            <v>471</v>
          </cell>
          <cell r="NM11">
            <v>198</v>
          </cell>
          <cell r="NO11" t="str">
            <v>BUENAVENTURA</v>
          </cell>
          <cell r="NP11">
            <v>355</v>
          </cell>
          <cell r="NQ11">
            <v>374</v>
          </cell>
          <cell r="NR11">
            <v>451</v>
          </cell>
          <cell r="NS11">
            <v>384</v>
          </cell>
          <cell r="NT11">
            <v>664</v>
          </cell>
          <cell r="NU11">
            <v>460</v>
          </cell>
          <cell r="NV11">
            <v>466</v>
          </cell>
          <cell r="NW11">
            <v>481</v>
          </cell>
          <cell r="NX11">
            <v>634</v>
          </cell>
          <cell r="NY11">
            <v>794</v>
          </cell>
          <cell r="NZ11">
            <v>517</v>
          </cell>
          <cell r="OA11">
            <v>526</v>
          </cell>
          <cell r="OB11">
            <v>162</v>
          </cell>
          <cell r="OC11">
            <v>150</v>
          </cell>
          <cell r="OD11">
            <v>79</v>
          </cell>
          <cell r="OE11">
            <v>158</v>
          </cell>
          <cell r="OF11">
            <v>131</v>
          </cell>
          <cell r="OG11">
            <v>106</v>
          </cell>
          <cell r="OH11">
            <v>149</v>
          </cell>
          <cell r="OI11">
            <v>164</v>
          </cell>
          <cell r="OJ11">
            <v>166</v>
          </cell>
          <cell r="OK11">
            <v>191</v>
          </cell>
          <cell r="OL11">
            <v>241</v>
          </cell>
          <cell r="OM11">
            <v>175</v>
          </cell>
          <cell r="ON11">
            <v>240</v>
          </cell>
          <cell r="OO11">
            <v>372</v>
          </cell>
          <cell r="OP11">
            <v>233</v>
          </cell>
          <cell r="OQ11">
            <v>155</v>
          </cell>
          <cell r="OR11">
            <v>86</v>
          </cell>
          <cell r="OS11">
            <v>132</v>
          </cell>
          <cell r="OT11">
            <v>137</v>
          </cell>
          <cell r="OU11">
            <v>132</v>
          </cell>
          <cell r="OV11">
            <v>108</v>
          </cell>
          <cell r="OW11">
            <v>111</v>
          </cell>
          <cell r="OX11">
            <v>88</v>
          </cell>
          <cell r="OY11">
            <v>81</v>
          </cell>
          <cell r="OZ11">
            <v>133</v>
          </cell>
          <cell r="PA11">
            <v>113</v>
          </cell>
          <cell r="PB11">
            <v>89</v>
          </cell>
          <cell r="PC11">
            <v>143</v>
          </cell>
          <cell r="PD11">
            <v>197</v>
          </cell>
          <cell r="PE11">
            <v>176</v>
          </cell>
          <cell r="PF11">
            <v>191</v>
          </cell>
          <cell r="PG11">
            <v>526</v>
          </cell>
          <cell r="PH11">
            <v>111</v>
          </cell>
          <cell r="PI11">
            <v>154</v>
          </cell>
          <cell r="PJ11">
            <v>135</v>
          </cell>
          <cell r="PK11">
            <v>164</v>
          </cell>
          <cell r="PL11">
            <v>187</v>
          </cell>
          <cell r="PM11">
            <v>186</v>
          </cell>
          <cell r="PN11">
            <v>160</v>
          </cell>
          <cell r="PO11">
            <v>271</v>
          </cell>
          <cell r="PQ11" t="str">
            <v>BUENAVENTURA</v>
          </cell>
          <cell r="PR11">
            <v>8</v>
          </cell>
          <cell r="PS11">
            <v>104</v>
          </cell>
          <cell r="PT11">
            <v>17</v>
          </cell>
          <cell r="PU11">
            <v>173</v>
          </cell>
          <cell r="PV11">
            <v>150</v>
          </cell>
          <cell r="PW11">
            <v>149</v>
          </cell>
          <cell r="PX11">
            <v>102</v>
          </cell>
          <cell r="PY11">
            <v>181</v>
          </cell>
          <cell r="PZ11">
            <v>125</v>
          </cell>
          <cell r="QA11">
            <v>145</v>
          </cell>
          <cell r="QB11">
            <v>122</v>
          </cell>
          <cell r="QC11">
            <v>84</v>
          </cell>
          <cell r="QD11">
            <v>60</v>
          </cell>
          <cell r="QE11">
            <v>88</v>
          </cell>
          <cell r="QF11">
            <v>109</v>
          </cell>
          <cell r="QG11">
            <v>109</v>
          </cell>
          <cell r="QH11">
            <v>83</v>
          </cell>
          <cell r="QI11">
            <v>118</v>
          </cell>
          <cell r="QJ11">
            <v>70</v>
          </cell>
          <cell r="QK11">
            <v>159</v>
          </cell>
          <cell r="QL11">
            <v>125</v>
          </cell>
          <cell r="QM11">
            <v>171</v>
          </cell>
          <cell r="QN11">
            <v>98</v>
          </cell>
          <cell r="QO11">
            <v>175</v>
          </cell>
          <cell r="QP11">
            <v>207</v>
          </cell>
          <cell r="QQ11">
            <v>44</v>
          </cell>
          <cell r="QR11">
            <v>122</v>
          </cell>
          <cell r="QS11">
            <v>107</v>
          </cell>
          <cell r="QT11">
            <v>119</v>
          </cell>
          <cell r="QU11">
            <v>88</v>
          </cell>
          <cell r="QV11">
            <v>250</v>
          </cell>
          <cell r="QW11">
            <v>140</v>
          </cell>
          <cell r="QX11">
            <v>64</v>
          </cell>
          <cell r="QY11">
            <v>93</v>
          </cell>
          <cell r="QZ11">
            <v>79</v>
          </cell>
          <cell r="RA11">
            <v>144</v>
          </cell>
          <cell r="RB11">
            <v>114</v>
          </cell>
          <cell r="RC11">
            <v>252</v>
          </cell>
          <cell r="RD11">
            <v>78</v>
          </cell>
          <cell r="RE11">
            <v>90</v>
          </cell>
          <cell r="RF11">
            <v>128</v>
          </cell>
          <cell r="RG11">
            <v>83</v>
          </cell>
          <cell r="RH11">
            <v>5</v>
          </cell>
          <cell r="RI11">
            <v>186</v>
          </cell>
          <cell r="RJ11">
            <v>137</v>
          </cell>
          <cell r="RK11">
            <v>105</v>
          </cell>
          <cell r="RL11">
            <v>230</v>
          </cell>
          <cell r="RM11">
            <v>188</v>
          </cell>
          <cell r="RN11">
            <v>158</v>
          </cell>
          <cell r="RO11">
            <v>216</v>
          </cell>
          <cell r="RP11">
            <v>338</v>
          </cell>
          <cell r="RQ11">
            <v>189</v>
          </cell>
          <cell r="RS11" t="str">
            <v>BUENAVENTURA</v>
          </cell>
          <cell r="RT11">
            <v>465</v>
          </cell>
          <cell r="RU11">
            <v>201</v>
          </cell>
          <cell r="RV11">
            <v>250</v>
          </cell>
          <cell r="RW11">
            <v>149</v>
          </cell>
          <cell r="RX11">
            <v>107</v>
          </cell>
          <cell r="RY11">
            <v>81</v>
          </cell>
          <cell r="RZ11">
            <v>111</v>
          </cell>
          <cell r="SA11">
            <v>89</v>
          </cell>
          <cell r="SB11">
            <v>148</v>
          </cell>
          <cell r="SC11">
            <v>186</v>
          </cell>
          <cell r="SD11">
            <v>162</v>
          </cell>
          <cell r="SE11">
            <v>118</v>
          </cell>
          <cell r="SF11">
            <v>223</v>
          </cell>
          <cell r="SG11">
            <v>183</v>
          </cell>
          <cell r="SH11">
            <v>114</v>
          </cell>
          <cell r="SI11">
            <v>220</v>
          </cell>
          <cell r="SJ11">
            <v>173</v>
          </cell>
          <cell r="SK11">
            <v>185</v>
          </cell>
          <cell r="SL11">
            <v>235</v>
          </cell>
          <cell r="SM11">
            <v>158</v>
          </cell>
          <cell r="SN11">
            <v>179</v>
          </cell>
          <cell r="SO11">
            <v>177</v>
          </cell>
          <cell r="SP11">
            <v>102</v>
          </cell>
          <cell r="SQ11">
            <v>216</v>
          </cell>
          <cell r="SR11">
            <v>173</v>
          </cell>
          <cell r="SS11">
            <v>181</v>
          </cell>
          <cell r="ST11">
            <v>164</v>
          </cell>
          <cell r="SU11">
            <v>198</v>
          </cell>
          <cell r="SV11">
            <v>157</v>
          </cell>
          <cell r="SW11">
            <v>305</v>
          </cell>
          <cell r="SX11">
            <v>213</v>
          </cell>
          <cell r="SY11">
            <v>244</v>
          </cell>
          <cell r="SZ11">
            <v>197</v>
          </cell>
          <cell r="TA11">
            <v>274</v>
          </cell>
          <cell r="TB11">
            <v>242</v>
          </cell>
          <cell r="TC11">
            <v>252</v>
          </cell>
          <cell r="TD11">
            <v>224</v>
          </cell>
          <cell r="TE11">
            <v>204</v>
          </cell>
          <cell r="TF11">
            <v>315</v>
          </cell>
          <cell r="TG11">
            <v>408</v>
          </cell>
          <cell r="TH11">
            <v>222</v>
          </cell>
          <cell r="TI11">
            <v>155</v>
          </cell>
          <cell r="TJ11">
            <v>169</v>
          </cell>
          <cell r="TK11">
            <v>175</v>
          </cell>
          <cell r="TL11">
            <v>220</v>
          </cell>
          <cell r="TM11">
            <v>270</v>
          </cell>
          <cell r="TN11">
            <v>238</v>
          </cell>
          <cell r="TO11">
            <v>175</v>
          </cell>
        </row>
        <row r="12">
          <cell r="FG12" t="str">
            <v>CALDAS</v>
          </cell>
          <cell r="FH12">
            <v>1792</v>
          </cell>
          <cell r="FI12">
            <v>1993</v>
          </cell>
          <cell r="FJ12">
            <v>1990</v>
          </cell>
          <cell r="FK12">
            <v>1856</v>
          </cell>
          <cell r="FL12">
            <v>1808</v>
          </cell>
          <cell r="FM12">
            <v>1873</v>
          </cell>
          <cell r="FN12">
            <v>2329</v>
          </cell>
          <cell r="FO12">
            <v>2268</v>
          </cell>
          <cell r="FP12">
            <v>2505</v>
          </cell>
          <cell r="FQ12">
            <v>2449</v>
          </cell>
          <cell r="FR12">
            <v>2040</v>
          </cell>
          <cell r="FS12">
            <v>1396</v>
          </cell>
          <cell r="FT12">
            <v>2160</v>
          </cell>
          <cell r="FU12">
            <v>2377</v>
          </cell>
          <cell r="FV12">
            <v>2421</v>
          </cell>
          <cell r="FW12">
            <v>2415</v>
          </cell>
          <cell r="FX12">
            <v>2514</v>
          </cell>
          <cell r="FY12">
            <v>2748</v>
          </cell>
          <cell r="FZ12">
            <v>1962</v>
          </cell>
          <cell r="GA12">
            <v>3866</v>
          </cell>
          <cell r="GB12">
            <v>3170</v>
          </cell>
          <cell r="GC12">
            <v>3783</v>
          </cell>
          <cell r="GD12">
            <v>2818</v>
          </cell>
          <cell r="GE12">
            <v>2974</v>
          </cell>
          <cell r="GF12">
            <v>2884</v>
          </cell>
          <cell r="GG12">
            <v>1956</v>
          </cell>
          <cell r="GH12">
            <v>2151</v>
          </cell>
          <cell r="GI12">
            <v>2352</v>
          </cell>
          <cell r="GJ12">
            <v>2170</v>
          </cell>
          <cell r="GK12">
            <v>2362</v>
          </cell>
          <cell r="GL12">
            <v>2333</v>
          </cell>
          <cell r="GM12">
            <v>2279</v>
          </cell>
          <cell r="GN12">
            <v>2306</v>
          </cell>
          <cell r="GO12">
            <v>2442</v>
          </cell>
          <cell r="GP12">
            <v>2441</v>
          </cell>
          <cell r="GQ12">
            <v>2181</v>
          </cell>
          <cell r="GR12">
            <v>2307</v>
          </cell>
          <cell r="GS12">
            <v>2422</v>
          </cell>
          <cell r="GT12">
            <v>2263</v>
          </cell>
          <cell r="GU12">
            <v>2256</v>
          </cell>
          <cell r="GV12">
            <v>2130</v>
          </cell>
          <cell r="GW12">
            <v>2209</v>
          </cell>
          <cell r="GX12">
            <v>2202</v>
          </cell>
          <cell r="GY12">
            <v>2184</v>
          </cell>
          <cell r="GZ12">
            <v>2196</v>
          </cell>
          <cell r="HA12">
            <v>2428</v>
          </cell>
          <cell r="HB12">
            <v>2810</v>
          </cell>
          <cell r="HC12">
            <v>2658</v>
          </cell>
          <cell r="HD12">
            <v>2562</v>
          </cell>
          <cell r="HE12">
            <v>2882</v>
          </cell>
          <cell r="HF12">
            <v>2627</v>
          </cell>
          <cell r="HG12">
            <v>2804</v>
          </cell>
          <cell r="HI12" t="str">
            <v>CALDAS</v>
          </cell>
          <cell r="HJ12">
            <v>2769</v>
          </cell>
          <cell r="HK12">
            <v>3189</v>
          </cell>
          <cell r="HL12">
            <v>3453</v>
          </cell>
          <cell r="HM12">
            <v>2969</v>
          </cell>
          <cell r="HN12">
            <v>2553</v>
          </cell>
          <cell r="HO12">
            <v>2694</v>
          </cell>
          <cell r="HP12">
            <v>2635</v>
          </cell>
          <cell r="HQ12">
            <v>2742</v>
          </cell>
          <cell r="HR12">
            <v>2673</v>
          </cell>
          <cell r="HS12">
            <v>2804</v>
          </cell>
          <cell r="HT12">
            <v>2435</v>
          </cell>
          <cell r="HU12">
            <v>2595</v>
          </cell>
          <cell r="HV12">
            <v>2919</v>
          </cell>
          <cell r="HW12">
            <v>2752</v>
          </cell>
          <cell r="HX12">
            <v>2009</v>
          </cell>
          <cell r="HY12">
            <v>2075</v>
          </cell>
          <cell r="HZ12">
            <v>2359</v>
          </cell>
          <cell r="IA12">
            <v>2278</v>
          </cell>
          <cell r="IB12">
            <v>2431</v>
          </cell>
          <cell r="IC12">
            <v>2415</v>
          </cell>
          <cell r="ID12">
            <v>2540</v>
          </cell>
          <cell r="IE12">
            <v>2106</v>
          </cell>
          <cell r="IF12">
            <v>2243</v>
          </cell>
          <cell r="IG12">
            <v>2018</v>
          </cell>
          <cell r="IH12">
            <v>1952</v>
          </cell>
          <cell r="II12">
            <v>2023</v>
          </cell>
          <cell r="IJ12">
            <v>2011</v>
          </cell>
          <cell r="IK12">
            <v>2131</v>
          </cell>
          <cell r="IL12">
            <v>2142</v>
          </cell>
          <cell r="IM12">
            <v>2407</v>
          </cell>
          <cell r="IN12">
            <v>2302</v>
          </cell>
          <cell r="IO12">
            <v>2205</v>
          </cell>
          <cell r="IP12">
            <v>2396</v>
          </cell>
          <cell r="IQ12">
            <v>2249</v>
          </cell>
          <cell r="IR12">
            <v>2411</v>
          </cell>
          <cell r="IS12">
            <v>2362</v>
          </cell>
          <cell r="IT12">
            <v>2282</v>
          </cell>
          <cell r="IU12">
            <v>2574</v>
          </cell>
          <cell r="IV12">
            <v>2451</v>
          </cell>
          <cell r="IW12">
            <v>2619</v>
          </cell>
          <cell r="IX12">
            <v>2743</v>
          </cell>
          <cell r="IY12">
            <v>2587</v>
          </cell>
          <cell r="IZ12">
            <v>2315</v>
          </cell>
          <cell r="JA12">
            <v>2338</v>
          </cell>
          <cell r="JB12">
            <v>2261</v>
          </cell>
          <cell r="JC12">
            <v>2133</v>
          </cell>
          <cell r="JD12">
            <v>2230</v>
          </cell>
          <cell r="JE12">
            <v>2187</v>
          </cell>
          <cell r="JF12">
            <v>1870</v>
          </cell>
          <cell r="JG12">
            <v>2173</v>
          </cell>
          <cell r="JH12">
            <v>2004</v>
          </cell>
          <cell r="JI12">
            <v>1106</v>
          </cell>
          <cell r="JK12" t="str">
            <v>CALDAS</v>
          </cell>
          <cell r="JL12">
            <v>1547</v>
          </cell>
          <cell r="JM12">
            <v>2097</v>
          </cell>
          <cell r="JN12">
            <v>2297</v>
          </cell>
          <cell r="JO12">
            <v>2404</v>
          </cell>
          <cell r="JP12">
            <v>2493</v>
          </cell>
          <cell r="JQ12">
            <v>2453</v>
          </cell>
          <cell r="JR12">
            <v>2641</v>
          </cell>
          <cell r="JS12">
            <v>2521</v>
          </cell>
          <cell r="JT12">
            <v>2737</v>
          </cell>
          <cell r="JU12">
            <v>2571</v>
          </cell>
          <cell r="JV12">
            <v>2580</v>
          </cell>
          <cell r="JW12">
            <v>2126</v>
          </cell>
          <cell r="JX12">
            <v>1881</v>
          </cell>
          <cell r="JY12">
            <v>2198</v>
          </cell>
          <cell r="JZ12">
            <v>2139</v>
          </cell>
          <cell r="KA12">
            <v>2288</v>
          </cell>
          <cell r="KB12">
            <v>2382</v>
          </cell>
          <cell r="KC12">
            <v>2312</v>
          </cell>
          <cell r="KD12">
            <v>2537</v>
          </cell>
          <cell r="KE12">
            <v>2419</v>
          </cell>
          <cell r="KF12">
            <v>2803</v>
          </cell>
          <cell r="KG12">
            <v>2740</v>
          </cell>
          <cell r="KH12">
            <v>2641</v>
          </cell>
          <cell r="KI12">
            <v>2507</v>
          </cell>
          <cell r="KJ12">
            <v>2735</v>
          </cell>
          <cell r="KK12">
            <v>2408</v>
          </cell>
          <cell r="KL12">
            <v>1992</v>
          </cell>
          <cell r="KM12">
            <v>2612</v>
          </cell>
          <cell r="KN12">
            <v>2340</v>
          </cell>
          <cell r="KO12">
            <v>2246</v>
          </cell>
          <cell r="KP12">
            <v>2521</v>
          </cell>
          <cell r="KQ12">
            <v>2238</v>
          </cell>
          <cell r="KR12">
            <v>2618</v>
          </cell>
          <cell r="KS12">
            <v>2307</v>
          </cell>
          <cell r="KT12">
            <v>2418</v>
          </cell>
          <cell r="KU12">
            <v>2173</v>
          </cell>
          <cell r="KV12">
            <v>2388</v>
          </cell>
          <cell r="KW12">
            <v>2272</v>
          </cell>
          <cell r="KX12">
            <v>2284</v>
          </cell>
          <cell r="KY12">
            <v>2210</v>
          </cell>
          <cell r="KZ12">
            <v>1976</v>
          </cell>
          <cell r="LA12">
            <v>1828</v>
          </cell>
          <cell r="LB12">
            <v>1996</v>
          </cell>
          <cell r="LC12">
            <v>1955</v>
          </cell>
          <cell r="LD12">
            <v>2055</v>
          </cell>
          <cell r="LE12">
            <v>2351</v>
          </cell>
          <cell r="LF12">
            <v>2349</v>
          </cell>
          <cell r="LG12">
            <v>2356</v>
          </cell>
          <cell r="LH12">
            <v>2066</v>
          </cell>
          <cell r="LI12">
            <v>2285</v>
          </cell>
          <cell r="LJ12">
            <v>1985</v>
          </cell>
          <cell r="LK12">
            <v>1860</v>
          </cell>
          <cell r="LM12" t="str">
            <v>CALDAS</v>
          </cell>
          <cell r="LN12">
            <v>1548</v>
          </cell>
          <cell r="LO12">
            <v>2092</v>
          </cell>
          <cell r="LP12">
            <v>2468</v>
          </cell>
          <cell r="LQ12">
            <v>2126</v>
          </cell>
          <cell r="LR12">
            <v>1807</v>
          </cell>
          <cell r="LS12">
            <v>1863</v>
          </cell>
          <cell r="LT12">
            <v>2078</v>
          </cell>
          <cell r="LU12">
            <v>1987</v>
          </cell>
          <cell r="LV12">
            <v>2012</v>
          </cell>
          <cell r="LW12">
            <v>2054</v>
          </cell>
          <cell r="LX12">
            <v>1934</v>
          </cell>
          <cell r="LY12">
            <v>1882</v>
          </cell>
          <cell r="LZ12">
            <v>1881</v>
          </cell>
          <cell r="MA12">
            <v>1803</v>
          </cell>
          <cell r="MB12">
            <v>2176</v>
          </cell>
          <cell r="MC12">
            <v>1491</v>
          </cell>
          <cell r="MD12">
            <v>1980</v>
          </cell>
          <cell r="ME12">
            <v>1821</v>
          </cell>
          <cell r="MF12">
            <v>1961</v>
          </cell>
          <cell r="MG12">
            <v>2176</v>
          </cell>
          <cell r="MH12">
            <v>2311</v>
          </cell>
          <cell r="MI12">
            <v>2041</v>
          </cell>
          <cell r="MJ12">
            <v>2140</v>
          </cell>
          <cell r="MK12">
            <v>2721</v>
          </cell>
          <cell r="ML12">
            <v>2102</v>
          </cell>
          <cell r="MM12">
            <v>2119</v>
          </cell>
          <cell r="MN12">
            <v>1828</v>
          </cell>
          <cell r="MO12">
            <v>2118</v>
          </cell>
          <cell r="MP12">
            <v>1624</v>
          </cell>
          <cell r="MQ12">
            <v>2332</v>
          </cell>
          <cell r="MR12">
            <v>2221</v>
          </cell>
          <cell r="MS12">
            <v>2130</v>
          </cell>
          <cell r="MT12">
            <v>1918</v>
          </cell>
          <cell r="MU12">
            <v>2047</v>
          </cell>
          <cell r="MV12">
            <v>2199</v>
          </cell>
          <cell r="MW12">
            <v>1952</v>
          </cell>
          <cell r="MX12">
            <v>1996</v>
          </cell>
          <cell r="MY12">
            <v>1889</v>
          </cell>
          <cell r="MZ12">
            <v>1874</v>
          </cell>
          <cell r="NA12">
            <v>1982</v>
          </cell>
          <cell r="NB12">
            <v>1697</v>
          </cell>
          <cell r="NC12">
            <v>1413</v>
          </cell>
          <cell r="ND12">
            <v>1602</v>
          </cell>
          <cell r="NE12">
            <v>1902</v>
          </cell>
          <cell r="NF12">
            <v>2007</v>
          </cell>
          <cell r="NG12">
            <v>2162</v>
          </cell>
          <cell r="NH12">
            <v>2096</v>
          </cell>
          <cell r="NI12">
            <v>2164</v>
          </cell>
          <cell r="NJ12">
            <v>2279</v>
          </cell>
          <cell r="NK12">
            <v>2184</v>
          </cell>
          <cell r="NL12">
            <v>1077</v>
          </cell>
          <cell r="NM12">
            <v>1261</v>
          </cell>
          <cell r="NO12" t="str">
            <v>CALDAS</v>
          </cell>
          <cell r="NP12">
            <v>1731</v>
          </cell>
          <cell r="NQ12">
            <v>2607</v>
          </cell>
          <cell r="NR12">
            <v>3192</v>
          </cell>
          <cell r="NS12">
            <v>2689</v>
          </cell>
          <cell r="NT12">
            <v>2452</v>
          </cell>
          <cell r="NU12">
            <v>2330</v>
          </cell>
          <cell r="NV12">
            <v>2326</v>
          </cell>
          <cell r="NW12">
            <v>1987</v>
          </cell>
          <cell r="NX12">
            <v>2201</v>
          </cell>
          <cell r="NY12">
            <v>2348</v>
          </cell>
          <cell r="NZ12">
            <v>2947</v>
          </cell>
          <cell r="OA12">
            <v>2681</v>
          </cell>
          <cell r="OB12">
            <v>857</v>
          </cell>
          <cell r="OC12">
            <v>924</v>
          </cell>
          <cell r="OD12">
            <v>526</v>
          </cell>
          <cell r="OE12">
            <v>732</v>
          </cell>
          <cell r="OF12">
            <v>648</v>
          </cell>
          <cell r="OG12">
            <v>548</v>
          </cell>
          <cell r="OH12">
            <v>744</v>
          </cell>
          <cell r="OI12">
            <v>728</v>
          </cell>
          <cell r="OJ12">
            <v>631</v>
          </cell>
          <cell r="OK12">
            <v>677</v>
          </cell>
          <cell r="OL12">
            <v>736</v>
          </cell>
          <cell r="OM12">
            <v>645</v>
          </cell>
          <cell r="ON12">
            <v>498</v>
          </cell>
          <cell r="OO12">
            <v>558</v>
          </cell>
          <cell r="OP12">
            <v>474</v>
          </cell>
          <cell r="OQ12">
            <v>637</v>
          </cell>
          <cell r="OR12">
            <v>566</v>
          </cell>
          <cell r="OS12">
            <v>572</v>
          </cell>
          <cell r="OT12">
            <v>697</v>
          </cell>
          <cell r="OU12">
            <v>592</v>
          </cell>
          <cell r="OV12">
            <v>702</v>
          </cell>
          <cell r="OW12">
            <v>633</v>
          </cell>
          <cell r="OX12">
            <v>683</v>
          </cell>
          <cell r="OY12">
            <v>901</v>
          </cell>
          <cell r="OZ12">
            <v>750</v>
          </cell>
          <cell r="PA12">
            <v>813</v>
          </cell>
          <cell r="PB12">
            <v>779</v>
          </cell>
          <cell r="PC12">
            <v>854</v>
          </cell>
          <cell r="PD12">
            <v>861</v>
          </cell>
          <cell r="PE12">
            <v>861</v>
          </cell>
          <cell r="PF12">
            <v>853</v>
          </cell>
          <cell r="PG12">
            <v>883</v>
          </cell>
          <cell r="PH12">
            <v>597</v>
          </cell>
          <cell r="PI12">
            <v>758</v>
          </cell>
          <cell r="PJ12">
            <v>604</v>
          </cell>
          <cell r="PK12">
            <v>831</v>
          </cell>
          <cell r="PL12">
            <v>787</v>
          </cell>
          <cell r="PM12">
            <v>583</v>
          </cell>
          <cell r="PN12">
            <v>646</v>
          </cell>
          <cell r="PO12">
            <v>583</v>
          </cell>
          <cell r="PQ12" t="str">
            <v>CALDAS</v>
          </cell>
          <cell r="PR12">
            <v>975</v>
          </cell>
          <cell r="PS12">
            <v>906</v>
          </cell>
          <cell r="PT12">
            <v>969</v>
          </cell>
          <cell r="PU12">
            <v>838</v>
          </cell>
          <cell r="PV12">
            <v>923</v>
          </cell>
          <cell r="PW12">
            <v>891</v>
          </cell>
          <cell r="PX12">
            <v>850</v>
          </cell>
          <cell r="PY12">
            <v>778</v>
          </cell>
          <cell r="PZ12">
            <v>732</v>
          </cell>
          <cell r="QA12">
            <v>837</v>
          </cell>
          <cell r="QB12">
            <v>778</v>
          </cell>
          <cell r="QC12">
            <v>666</v>
          </cell>
          <cell r="QD12">
            <v>570</v>
          </cell>
          <cell r="QE12">
            <v>930</v>
          </cell>
          <cell r="QF12">
            <v>915</v>
          </cell>
          <cell r="QG12">
            <v>793</v>
          </cell>
          <cell r="QH12">
            <v>660</v>
          </cell>
          <cell r="QI12">
            <v>721</v>
          </cell>
          <cell r="QJ12">
            <v>702</v>
          </cell>
          <cell r="QK12">
            <v>676</v>
          </cell>
          <cell r="QL12">
            <v>730</v>
          </cell>
          <cell r="QM12">
            <v>818</v>
          </cell>
          <cell r="QN12">
            <v>789</v>
          </cell>
          <cell r="QO12">
            <v>958</v>
          </cell>
          <cell r="QP12">
            <v>1080</v>
          </cell>
          <cell r="QQ12">
            <v>855</v>
          </cell>
          <cell r="QR12">
            <v>828</v>
          </cell>
          <cell r="QS12">
            <v>857</v>
          </cell>
          <cell r="QT12">
            <v>1114</v>
          </cell>
          <cell r="QU12">
            <v>899</v>
          </cell>
          <cell r="QV12">
            <v>829</v>
          </cell>
          <cell r="QW12">
            <v>760</v>
          </cell>
          <cell r="QX12">
            <v>758</v>
          </cell>
          <cell r="QY12">
            <v>928</v>
          </cell>
          <cell r="QZ12">
            <v>1138</v>
          </cell>
          <cell r="RA12">
            <v>1131</v>
          </cell>
          <cell r="RB12">
            <v>1206</v>
          </cell>
          <cell r="RC12">
            <v>1327</v>
          </cell>
          <cell r="RD12">
            <v>1253</v>
          </cell>
          <cell r="RE12">
            <v>1185</v>
          </cell>
          <cell r="RF12">
            <v>1080</v>
          </cell>
          <cell r="RG12">
            <v>1041</v>
          </cell>
          <cell r="RH12">
            <v>1055</v>
          </cell>
          <cell r="RI12">
            <v>1099</v>
          </cell>
          <cell r="RJ12">
            <v>1123</v>
          </cell>
          <cell r="RK12">
            <v>1081</v>
          </cell>
          <cell r="RL12">
            <v>1116</v>
          </cell>
          <cell r="RM12">
            <v>1149</v>
          </cell>
          <cell r="RN12">
            <v>1011</v>
          </cell>
          <cell r="RO12">
            <v>1213</v>
          </cell>
          <cell r="RP12">
            <v>1137</v>
          </cell>
          <cell r="RQ12">
            <v>1284</v>
          </cell>
          <cell r="RS12" t="str">
            <v>CALDAS</v>
          </cell>
          <cell r="RT12">
            <v>1670</v>
          </cell>
          <cell r="RU12">
            <v>1608</v>
          </cell>
          <cell r="RV12">
            <v>1685</v>
          </cell>
          <cell r="RW12">
            <v>1380</v>
          </cell>
          <cell r="RX12">
            <v>1008</v>
          </cell>
          <cell r="RY12">
            <v>953</v>
          </cell>
          <cell r="RZ12">
            <v>1053</v>
          </cell>
          <cell r="SA12">
            <v>1095</v>
          </cell>
          <cell r="SB12">
            <v>1258</v>
          </cell>
          <cell r="SC12">
            <v>1192</v>
          </cell>
          <cell r="SD12">
            <v>1137</v>
          </cell>
          <cell r="SE12">
            <v>970</v>
          </cell>
          <cell r="SF12">
            <v>1380</v>
          </cell>
          <cell r="SG12">
            <v>1191</v>
          </cell>
          <cell r="SH12">
            <v>878</v>
          </cell>
          <cell r="SI12">
            <v>1283</v>
          </cell>
          <cell r="SJ12">
            <v>1132</v>
          </cell>
          <cell r="SK12">
            <v>881</v>
          </cell>
          <cell r="SL12">
            <v>1306</v>
          </cell>
          <cell r="SM12">
            <v>2097</v>
          </cell>
          <cell r="SN12">
            <v>2706</v>
          </cell>
          <cell r="SO12">
            <v>2155</v>
          </cell>
          <cell r="SP12">
            <v>2229</v>
          </cell>
          <cell r="SQ12">
            <v>2191</v>
          </cell>
          <cell r="SR12">
            <v>2152</v>
          </cell>
          <cell r="SS12">
            <v>1952</v>
          </cell>
          <cell r="ST12">
            <v>2422</v>
          </cell>
          <cell r="SU12">
            <v>2898</v>
          </cell>
          <cell r="SV12">
            <v>2048</v>
          </cell>
          <cell r="SW12">
            <v>1929</v>
          </cell>
          <cell r="SX12">
            <v>1736</v>
          </cell>
          <cell r="SY12">
            <v>1311</v>
          </cell>
          <cell r="SZ12">
            <v>1501</v>
          </cell>
          <cell r="TA12">
            <v>1786</v>
          </cell>
          <cell r="TB12">
            <v>1701</v>
          </cell>
          <cell r="TC12">
            <v>1644</v>
          </cell>
          <cell r="TD12">
            <v>1473</v>
          </cell>
          <cell r="TE12">
            <v>1701</v>
          </cell>
          <cell r="TF12">
            <v>1590</v>
          </cell>
          <cell r="TG12">
            <v>2024</v>
          </cell>
          <cell r="TH12">
            <v>1675</v>
          </cell>
          <cell r="TI12">
            <v>1412</v>
          </cell>
          <cell r="TJ12">
            <v>1294</v>
          </cell>
          <cell r="TK12">
            <v>1790</v>
          </cell>
          <cell r="TL12">
            <v>1812</v>
          </cell>
          <cell r="TM12">
            <v>1912</v>
          </cell>
          <cell r="TN12">
            <v>1893</v>
          </cell>
          <cell r="TO12">
            <v>1903</v>
          </cell>
        </row>
        <row r="13">
          <cell r="FG13" t="str">
            <v>CALI</v>
          </cell>
          <cell r="FH13">
            <v>5315</v>
          </cell>
          <cell r="FI13">
            <v>4855</v>
          </cell>
          <cell r="FJ13">
            <v>4558</v>
          </cell>
          <cell r="FK13">
            <v>3983</v>
          </cell>
          <cell r="FL13">
            <v>4684</v>
          </cell>
          <cell r="FM13">
            <v>5212</v>
          </cell>
          <cell r="FN13">
            <v>5646</v>
          </cell>
          <cell r="FO13">
            <v>5979</v>
          </cell>
          <cell r="FP13">
            <v>6241</v>
          </cell>
          <cell r="FQ13">
            <v>6332</v>
          </cell>
          <cell r="FR13">
            <v>6449</v>
          </cell>
          <cell r="FS13">
            <v>4337</v>
          </cell>
          <cell r="FT13">
            <v>5342</v>
          </cell>
          <cell r="FU13">
            <v>5430</v>
          </cell>
          <cell r="FV13">
            <v>5118</v>
          </cell>
          <cell r="FW13">
            <v>5908</v>
          </cell>
          <cell r="FX13">
            <v>5677</v>
          </cell>
          <cell r="FY13">
            <v>6680</v>
          </cell>
          <cell r="FZ13">
            <v>8160</v>
          </cell>
          <cell r="GA13">
            <v>8182</v>
          </cell>
          <cell r="GB13">
            <v>8011</v>
          </cell>
          <cell r="GC13">
            <v>7345</v>
          </cell>
          <cell r="GD13">
            <v>8698</v>
          </cell>
          <cell r="GE13">
            <v>8014</v>
          </cell>
          <cell r="GF13">
            <v>8655</v>
          </cell>
          <cell r="GG13">
            <v>7602</v>
          </cell>
          <cell r="GH13">
            <v>7166</v>
          </cell>
          <cell r="GI13">
            <v>7232</v>
          </cell>
          <cell r="GJ13">
            <v>6750</v>
          </cell>
          <cell r="GK13">
            <v>5266</v>
          </cell>
          <cell r="GL13">
            <v>5870</v>
          </cell>
          <cell r="GM13">
            <v>5133</v>
          </cell>
          <cell r="GN13">
            <v>5223</v>
          </cell>
          <cell r="GO13">
            <v>6157</v>
          </cell>
          <cell r="GP13">
            <v>4798</v>
          </cell>
          <cell r="GQ13">
            <v>4660</v>
          </cell>
          <cell r="GR13">
            <v>5970</v>
          </cell>
          <cell r="GS13">
            <v>5935</v>
          </cell>
          <cell r="GT13">
            <v>4984</v>
          </cell>
          <cell r="GU13">
            <v>5156</v>
          </cell>
          <cell r="GV13">
            <v>5451</v>
          </cell>
          <cell r="GW13">
            <v>4731</v>
          </cell>
          <cell r="GX13">
            <v>4524</v>
          </cell>
          <cell r="GY13">
            <v>4952</v>
          </cell>
          <cell r="GZ13">
            <v>4973</v>
          </cell>
          <cell r="HA13">
            <v>5348</v>
          </cell>
          <cell r="HB13">
            <v>6362</v>
          </cell>
          <cell r="HC13">
            <v>6184</v>
          </cell>
          <cell r="HD13">
            <v>6030</v>
          </cell>
          <cell r="HE13">
            <v>6496</v>
          </cell>
          <cell r="HF13">
            <v>6440</v>
          </cell>
          <cell r="HG13">
            <v>5960</v>
          </cell>
          <cell r="HI13" t="str">
            <v>CALI</v>
          </cell>
          <cell r="HJ13">
            <v>8451</v>
          </cell>
          <cell r="HK13">
            <v>8649</v>
          </cell>
          <cell r="HL13">
            <v>8593</v>
          </cell>
          <cell r="HM13">
            <v>8496</v>
          </cell>
          <cell r="HN13">
            <v>7274</v>
          </cell>
          <cell r="HO13">
            <v>7107</v>
          </cell>
          <cell r="HP13">
            <v>7119</v>
          </cell>
          <cell r="HQ13">
            <v>8033</v>
          </cell>
          <cell r="HR13">
            <v>7530</v>
          </cell>
          <cell r="HS13">
            <v>7740</v>
          </cell>
          <cell r="HT13">
            <v>7175</v>
          </cell>
          <cell r="HU13">
            <v>8100</v>
          </cell>
          <cell r="HV13">
            <v>8143</v>
          </cell>
          <cell r="HW13">
            <v>8923</v>
          </cell>
          <cell r="HX13">
            <v>6216</v>
          </cell>
          <cell r="HY13">
            <v>7707</v>
          </cell>
          <cell r="HZ13">
            <v>7351</v>
          </cell>
          <cell r="IA13">
            <v>7070</v>
          </cell>
          <cell r="IB13">
            <v>8206</v>
          </cell>
          <cell r="IC13">
            <v>9595</v>
          </cell>
          <cell r="ID13">
            <v>8745</v>
          </cell>
          <cell r="IE13">
            <v>8860</v>
          </cell>
          <cell r="IF13">
            <v>8492</v>
          </cell>
          <cell r="IG13">
            <v>7303</v>
          </cell>
          <cell r="IH13">
            <v>6807</v>
          </cell>
          <cell r="II13">
            <v>7282</v>
          </cell>
          <cell r="IJ13">
            <v>6625</v>
          </cell>
          <cell r="IK13">
            <v>6544</v>
          </cell>
          <cell r="IL13">
            <v>6147</v>
          </cell>
          <cell r="IM13">
            <v>5743</v>
          </cell>
          <cell r="IN13">
            <v>4778</v>
          </cell>
          <cell r="IO13">
            <v>5313</v>
          </cell>
          <cell r="IP13">
            <v>5615</v>
          </cell>
          <cell r="IQ13">
            <v>5733</v>
          </cell>
          <cell r="IR13">
            <v>6063</v>
          </cell>
          <cell r="IS13">
            <v>6736</v>
          </cell>
          <cell r="IT13">
            <v>6564</v>
          </cell>
          <cell r="IU13">
            <v>7127</v>
          </cell>
          <cell r="IV13">
            <v>6959</v>
          </cell>
          <cell r="IW13">
            <v>7957</v>
          </cell>
          <cell r="IX13">
            <v>7538</v>
          </cell>
          <cell r="IY13">
            <v>7426</v>
          </cell>
          <cell r="IZ13">
            <v>6896</v>
          </cell>
          <cell r="JA13">
            <v>7439</v>
          </cell>
          <cell r="JB13">
            <v>7844</v>
          </cell>
          <cell r="JC13">
            <v>8219</v>
          </cell>
          <cell r="JD13">
            <v>8964</v>
          </cell>
          <cell r="JE13">
            <v>8521</v>
          </cell>
          <cell r="JF13">
            <v>7892</v>
          </cell>
          <cell r="JG13">
            <v>9230</v>
          </cell>
          <cell r="JH13">
            <v>8132</v>
          </cell>
          <cell r="JI13">
            <v>6548</v>
          </cell>
          <cell r="JK13" t="str">
            <v>CALI</v>
          </cell>
          <cell r="JL13">
            <v>7856</v>
          </cell>
          <cell r="JM13">
            <v>8420</v>
          </cell>
          <cell r="JN13">
            <v>7571</v>
          </cell>
          <cell r="JO13">
            <v>7183</v>
          </cell>
          <cell r="JP13">
            <v>9071</v>
          </cell>
          <cell r="JQ13">
            <v>6907</v>
          </cell>
          <cell r="JR13">
            <v>5489</v>
          </cell>
          <cell r="JS13">
            <v>6651</v>
          </cell>
          <cell r="JT13">
            <v>7153</v>
          </cell>
          <cell r="JU13">
            <v>8838</v>
          </cell>
          <cell r="JV13">
            <v>7319</v>
          </cell>
          <cell r="JW13">
            <v>6716</v>
          </cell>
          <cell r="JX13">
            <v>5654</v>
          </cell>
          <cell r="JY13">
            <v>7023</v>
          </cell>
          <cell r="JZ13">
            <v>7003</v>
          </cell>
          <cell r="KA13">
            <v>7721</v>
          </cell>
          <cell r="KB13">
            <v>8080</v>
          </cell>
          <cell r="KC13">
            <v>8055</v>
          </cell>
          <cell r="KD13">
            <v>8560</v>
          </cell>
          <cell r="KE13">
            <v>8771</v>
          </cell>
          <cell r="KF13">
            <v>10106</v>
          </cell>
          <cell r="KG13">
            <v>8554</v>
          </cell>
          <cell r="KH13">
            <v>8841</v>
          </cell>
          <cell r="KI13">
            <v>9195</v>
          </cell>
          <cell r="KJ13">
            <v>9563</v>
          </cell>
          <cell r="KK13">
            <v>7670</v>
          </cell>
          <cell r="KL13">
            <v>8140</v>
          </cell>
          <cell r="KM13">
            <v>7489</v>
          </cell>
          <cell r="KN13">
            <v>5851</v>
          </cell>
          <cell r="KO13">
            <v>5986</v>
          </cell>
          <cell r="KP13">
            <v>5925</v>
          </cell>
          <cell r="KQ13">
            <v>5691</v>
          </cell>
          <cell r="KR13">
            <v>5805</v>
          </cell>
          <cell r="KS13">
            <v>6160</v>
          </cell>
          <cell r="KT13">
            <v>5970</v>
          </cell>
          <cell r="KU13">
            <v>5916</v>
          </cell>
          <cell r="KV13">
            <v>6773</v>
          </cell>
          <cell r="KW13">
            <v>6262</v>
          </cell>
          <cell r="KX13">
            <v>5948</v>
          </cell>
          <cell r="KY13">
            <v>7039</v>
          </cell>
          <cell r="KZ13">
            <v>5689</v>
          </cell>
          <cell r="LA13">
            <v>5388</v>
          </cell>
          <cell r="LB13">
            <v>5168</v>
          </cell>
          <cell r="LC13">
            <v>5003</v>
          </cell>
          <cell r="LD13">
            <v>5637</v>
          </cell>
          <cell r="LE13">
            <v>6056</v>
          </cell>
          <cell r="LF13">
            <v>6160</v>
          </cell>
          <cell r="LG13">
            <v>5756</v>
          </cell>
          <cell r="LH13">
            <v>5969</v>
          </cell>
          <cell r="LI13">
            <v>6253</v>
          </cell>
          <cell r="LJ13">
            <v>6228</v>
          </cell>
          <cell r="LK13">
            <v>5338</v>
          </cell>
          <cell r="LM13" t="str">
            <v>CALI</v>
          </cell>
          <cell r="LN13">
            <v>4758</v>
          </cell>
          <cell r="LO13">
            <v>6697</v>
          </cell>
          <cell r="LP13">
            <v>5836</v>
          </cell>
          <cell r="LQ13">
            <v>5625</v>
          </cell>
          <cell r="LR13">
            <v>4361</v>
          </cell>
          <cell r="LS13">
            <v>4959</v>
          </cell>
          <cell r="LT13">
            <v>5305</v>
          </cell>
          <cell r="LU13">
            <v>6053</v>
          </cell>
          <cell r="LV13">
            <v>6439</v>
          </cell>
          <cell r="LW13">
            <v>4672</v>
          </cell>
          <cell r="LX13">
            <v>5232</v>
          </cell>
          <cell r="LY13">
            <v>6434</v>
          </cell>
          <cell r="LZ13">
            <v>6414</v>
          </cell>
          <cell r="MA13">
            <v>5262</v>
          </cell>
          <cell r="MB13">
            <v>6933</v>
          </cell>
          <cell r="MC13">
            <v>4754</v>
          </cell>
          <cell r="MD13">
            <v>4917</v>
          </cell>
          <cell r="ME13">
            <v>4905</v>
          </cell>
          <cell r="MF13">
            <v>5547</v>
          </cell>
          <cell r="MG13">
            <v>6513</v>
          </cell>
          <cell r="MH13">
            <v>6569</v>
          </cell>
          <cell r="MI13">
            <v>7302</v>
          </cell>
          <cell r="MJ13">
            <v>6657</v>
          </cell>
          <cell r="MK13">
            <v>7408</v>
          </cell>
          <cell r="ML13">
            <v>6548</v>
          </cell>
          <cell r="MM13">
            <v>5889</v>
          </cell>
          <cell r="MN13">
            <v>6421</v>
          </cell>
          <cell r="MO13">
            <v>5913</v>
          </cell>
          <cell r="MP13">
            <v>4923</v>
          </cell>
          <cell r="MQ13">
            <v>5242</v>
          </cell>
          <cell r="MR13">
            <v>4787</v>
          </cell>
          <cell r="MS13">
            <v>4548</v>
          </cell>
          <cell r="MT13">
            <v>4564</v>
          </cell>
          <cell r="MU13">
            <v>4784</v>
          </cell>
          <cell r="MV13">
            <v>5002</v>
          </cell>
          <cell r="MW13">
            <v>5186</v>
          </cell>
          <cell r="MX13">
            <v>4679</v>
          </cell>
          <cell r="MY13">
            <v>4512</v>
          </cell>
          <cell r="MZ13">
            <v>5022</v>
          </cell>
          <cell r="NA13">
            <v>6003</v>
          </cell>
          <cell r="NB13">
            <v>5143</v>
          </cell>
          <cell r="NC13">
            <v>4689</v>
          </cell>
          <cell r="ND13">
            <v>5137</v>
          </cell>
          <cell r="NE13">
            <v>4849</v>
          </cell>
          <cell r="NF13">
            <v>5653</v>
          </cell>
          <cell r="NG13">
            <v>5957</v>
          </cell>
          <cell r="NH13">
            <v>5346</v>
          </cell>
          <cell r="NI13">
            <v>6154</v>
          </cell>
          <cell r="NJ13">
            <v>5516</v>
          </cell>
          <cell r="NK13">
            <v>6610</v>
          </cell>
          <cell r="NL13">
            <v>7702</v>
          </cell>
          <cell r="NM13">
            <v>4876</v>
          </cell>
          <cell r="NO13" t="str">
            <v>CALI</v>
          </cell>
          <cell r="NP13">
            <v>6876</v>
          </cell>
          <cell r="NQ13">
            <v>9394</v>
          </cell>
          <cell r="NR13">
            <v>7165</v>
          </cell>
          <cell r="NS13">
            <v>4379</v>
          </cell>
          <cell r="NT13">
            <v>5918</v>
          </cell>
          <cell r="NU13">
            <v>6127</v>
          </cell>
          <cell r="NV13">
            <v>6203</v>
          </cell>
          <cell r="NW13">
            <v>6629</v>
          </cell>
          <cell r="NX13">
            <v>6315</v>
          </cell>
          <cell r="NY13">
            <v>7322</v>
          </cell>
          <cell r="NZ13">
            <v>8164</v>
          </cell>
          <cell r="OA13">
            <v>10205</v>
          </cell>
          <cell r="OB13">
            <v>3678</v>
          </cell>
          <cell r="OC13">
            <v>2833</v>
          </cell>
          <cell r="OD13">
            <v>1486</v>
          </cell>
          <cell r="OE13">
            <v>11384</v>
          </cell>
          <cell r="OF13">
            <v>1652</v>
          </cell>
          <cell r="OG13">
            <v>1347</v>
          </cell>
          <cell r="OH13">
            <v>1536</v>
          </cell>
          <cell r="OI13">
            <v>1715</v>
          </cell>
          <cell r="OJ13">
            <v>1635</v>
          </cell>
          <cell r="OK13">
            <v>1347</v>
          </cell>
          <cell r="OL13">
            <v>1592</v>
          </cell>
          <cell r="OM13">
            <v>1457</v>
          </cell>
          <cell r="ON13">
            <v>1543</v>
          </cell>
          <cell r="OO13">
            <v>1864</v>
          </cell>
          <cell r="OP13">
            <v>2542</v>
          </cell>
          <cell r="OQ13">
            <v>3005</v>
          </cell>
          <cell r="OR13">
            <v>2955</v>
          </cell>
          <cell r="OS13">
            <v>2502</v>
          </cell>
          <cell r="OT13">
            <v>2471</v>
          </cell>
          <cell r="OU13">
            <v>2248</v>
          </cell>
          <cell r="OV13">
            <v>1787</v>
          </cell>
          <cell r="OW13">
            <v>1687</v>
          </cell>
          <cell r="OX13">
            <v>1648</v>
          </cell>
          <cell r="OY13">
            <v>2731</v>
          </cell>
          <cell r="OZ13">
            <v>2126</v>
          </cell>
          <cell r="PA13">
            <v>1957</v>
          </cell>
          <cell r="PB13">
            <v>2032</v>
          </cell>
          <cell r="PC13">
            <v>5235</v>
          </cell>
          <cell r="PD13">
            <v>1855</v>
          </cell>
          <cell r="PE13">
            <v>1757</v>
          </cell>
          <cell r="PF13">
            <v>1451</v>
          </cell>
          <cell r="PG13">
            <v>1697</v>
          </cell>
          <cell r="PH13">
            <v>1650</v>
          </cell>
          <cell r="PI13">
            <v>1805</v>
          </cell>
          <cell r="PJ13">
            <v>7810</v>
          </cell>
          <cell r="PK13">
            <v>3314</v>
          </cell>
          <cell r="PL13">
            <v>2932</v>
          </cell>
          <cell r="PM13">
            <v>2674</v>
          </cell>
          <cell r="PN13">
            <v>2076</v>
          </cell>
          <cell r="PO13">
            <v>2175</v>
          </cell>
          <cell r="PQ13" t="str">
            <v>CALI</v>
          </cell>
          <cell r="PR13">
            <v>3032</v>
          </cell>
          <cell r="PS13">
            <v>3204</v>
          </cell>
          <cell r="PT13">
            <v>3132</v>
          </cell>
          <cell r="PU13">
            <v>1523</v>
          </cell>
          <cell r="PV13">
            <v>3063</v>
          </cell>
          <cell r="PW13">
            <v>1959</v>
          </cell>
          <cell r="PX13">
            <v>3171</v>
          </cell>
          <cell r="PY13">
            <v>3414</v>
          </cell>
          <cell r="PZ13">
            <v>3243</v>
          </cell>
          <cell r="QA13">
            <v>2458</v>
          </cell>
          <cell r="QB13">
            <v>3352</v>
          </cell>
          <cell r="QC13">
            <v>3693</v>
          </cell>
          <cell r="QD13">
            <v>2659</v>
          </cell>
          <cell r="QE13">
            <v>4419</v>
          </cell>
          <cell r="QF13">
            <v>4871</v>
          </cell>
          <cell r="QG13">
            <v>4122</v>
          </cell>
          <cell r="QH13">
            <v>2504</v>
          </cell>
          <cell r="QI13">
            <v>1769</v>
          </cell>
          <cell r="QJ13">
            <v>2415</v>
          </cell>
          <cell r="QK13">
            <v>2755</v>
          </cell>
          <cell r="QL13">
            <v>3312</v>
          </cell>
          <cell r="QM13">
            <v>2840</v>
          </cell>
          <cell r="QN13">
            <v>3013</v>
          </cell>
          <cell r="QO13">
            <v>2392</v>
          </cell>
          <cell r="QP13">
            <v>4584</v>
          </cell>
          <cell r="QQ13">
            <v>4741</v>
          </cell>
          <cell r="QR13">
            <v>3213</v>
          </cell>
          <cell r="QS13">
            <v>3681</v>
          </cell>
          <cell r="QT13">
            <v>2581</v>
          </cell>
          <cell r="QU13">
            <v>3394</v>
          </cell>
          <cell r="QV13">
            <v>3383</v>
          </cell>
          <cell r="QW13">
            <v>3430</v>
          </cell>
          <cell r="QX13">
            <v>2730</v>
          </cell>
          <cell r="QY13">
            <v>3575</v>
          </cell>
          <cell r="QZ13">
            <v>3764</v>
          </cell>
          <cell r="RA13">
            <v>3942</v>
          </cell>
          <cell r="RB13">
            <v>4236</v>
          </cell>
          <cell r="RC13">
            <v>4776</v>
          </cell>
          <cell r="RD13">
            <v>3905</v>
          </cell>
          <cell r="RE13">
            <v>3493</v>
          </cell>
          <cell r="RF13">
            <v>3303</v>
          </cell>
          <cell r="RG13">
            <v>3204</v>
          </cell>
          <cell r="RH13">
            <v>2912</v>
          </cell>
          <cell r="RI13">
            <v>3948</v>
          </cell>
          <cell r="RJ13">
            <v>3064</v>
          </cell>
          <cell r="RK13">
            <v>4352</v>
          </cell>
          <cell r="RL13">
            <v>4148</v>
          </cell>
          <cell r="RM13">
            <v>4096</v>
          </cell>
          <cell r="RN13">
            <v>3447</v>
          </cell>
          <cell r="RO13">
            <v>4484</v>
          </cell>
          <cell r="RP13">
            <v>6190</v>
          </cell>
          <cell r="RQ13">
            <v>5390</v>
          </cell>
          <cell r="RS13" t="str">
            <v>CALI</v>
          </cell>
          <cell r="RT13">
            <v>7146</v>
          </cell>
          <cell r="RU13">
            <v>6138</v>
          </cell>
          <cell r="RV13">
            <v>5104</v>
          </cell>
          <cell r="RW13">
            <v>3262</v>
          </cell>
          <cell r="RX13">
            <v>3298</v>
          </cell>
          <cell r="RY13">
            <v>2941</v>
          </cell>
          <cell r="RZ13">
            <v>3200</v>
          </cell>
          <cell r="SA13">
            <v>3463</v>
          </cell>
          <cell r="SB13">
            <v>3855</v>
          </cell>
          <cell r="SC13">
            <v>4839</v>
          </cell>
          <cell r="SD13">
            <v>4318</v>
          </cell>
          <cell r="SE13">
            <v>4357</v>
          </cell>
          <cell r="SF13">
            <v>4654</v>
          </cell>
          <cell r="SG13">
            <v>4783</v>
          </cell>
          <cell r="SH13">
            <v>3978</v>
          </cell>
          <cell r="SI13">
            <v>4919</v>
          </cell>
          <cell r="SJ13">
            <v>4493</v>
          </cell>
          <cell r="SK13">
            <v>6005</v>
          </cell>
          <cell r="SL13">
            <v>5818</v>
          </cell>
          <cell r="SM13">
            <v>6736</v>
          </cell>
          <cell r="SN13">
            <v>6692</v>
          </cell>
          <cell r="SO13">
            <v>6225</v>
          </cell>
          <cell r="SP13">
            <v>6745</v>
          </cell>
          <cell r="SQ13">
            <v>9175</v>
          </cell>
          <cell r="SR13">
            <v>7793</v>
          </cell>
          <cell r="SS13">
            <v>7120</v>
          </cell>
          <cell r="ST13">
            <v>5776</v>
          </cell>
          <cell r="SU13">
            <v>5939</v>
          </cell>
          <cell r="SV13">
            <v>4412</v>
          </cell>
          <cell r="SW13">
            <v>4566</v>
          </cell>
          <cell r="SX13">
            <v>4539</v>
          </cell>
          <cell r="SY13">
            <v>4342</v>
          </cell>
          <cell r="SZ13">
            <v>4180</v>
          </cell>
          <cell r="TA13">
            <v>5043</v>
          </cell>
          <cell r="TB13">
            <v>6999</v>
          </cell>
          <cell r="TC13">
            <v>6087</v>
          </cell>
          <cell r="TD13">
            <v>6424</v>
          </cell>
          <cell r="TE13">
            <v>6268</v>
          </cell>
          <cell r="TF13">
            <v>6615</v>
          </cell>
          <cell r="TG13">
            <v>6920</v>
          </cell>
          <cell r="TH13">
            <v>6226</v>
          </cell>
          <cell r="TI13">
            <v>5321</v>
          </cell>
          <cell r="TJ13">
            <v>5330</v>
          </cell>
          <cell r="TK13">
            <v>5847</v>
          </cell>
          <cell r="TL13">
            <v>6922</v>
          </cell>
          <cell r="TM13">
            <v>7739</v>
          </cell>
          <cell r="TN13">
            <v>6977</v>
          </cell>
          <cell r="TO13">
            <v>6723</v>
          </cell>
        </row>
        <row r="14">
          <cell r="FG14" t="str">
            <v>CAQUETA</v>
          </cell>
          <cell r="FH14">
            <v>899</v>
          </cell>
          <cell r="FI14">
            <v>884</v>
          </cell>
          <cell r="FJ14">
            <v>818</v>
          </cell>
          <cell r="FK14">
            <v>699</v>
          </cell>
          <cell r="FL14">
            <v>927</v>
          </cell>
          <cell r="FM14">
            <v>838</v>
          </cell>
          <cell r="FN14">
            <v>713</v>
          </cell>
          <cell r="FO14">
            <v>946</v>
          </cell>
          <cell r="FP14">
            <v>915</v>
          </cell>
          <cell r="FQ14">
            <v>1064</v>
          </cell>
          <cell r="FR14">
            <v>1044</v>
          </cell>
          <cell r="FS14">
            <v>579</v>
          </cell>
          <cell r="FT14">
            <v>914</v>
          </cell>
          <cell r="FU14">
            <v>795</v>
          </cell>
          <cell r="FV14">
            <v>863</v>
          </cell>
          <cell r="FW14">
            <v>847</v>
          </cell>
          <cell r="FX14">
            <v>899</v>
          </cell>
          <cell r="FY14">
            <v>1074</v>
          </cell>
          <cell r="FZ14">
            <v>812</v>
          </cell>
          <cell r="GA14">
            <v>2011</v>
          </cell>
          <cell r="GB14">
            <v>956</v>
          </cell>
          <cell r="GC14">
            <v>930</v>
          </cell>
          <cell r="GD14">
            <v>850</v>
          </cell>
          <cell r="GE14">
            <v>732</v>
          </cell>
          <cell r="GF14">
            <v>1712</v>
          </cell>
          <cell r="GG14">
            <v>648</v>
          </cell>
          <cell r="GH14">
            <v>781</v>
          </cell>
          <cell r="GI14">
            <v>1034</v>
          </cell>
          <cell r="GJ14">
            <v>870</v>
          </cell>
          <cell r="GK14">
            <v>995</v>
          </cell>
          <cell r="GL14">
            <v>988</v>
          </cell>
          <cell r="GM14">
            <v>1119</v>
          </cell>
          <cell r="GN14">
            <v>1050</v>
          </cell>
          <cell r="GO14">
            <v>1209</v>
          </cell>
          <cell r="GP14">
            <v>1137</v>
          </cell>
          <cell r="GQ14">
            <v>1031</v>
          </cell>
          <cell r="GR14">
            <v>963</v>
          </cell>
          <cell r="GS14">
            <v>963</v>
          </cell>
          <cell r="GT14">
            <v>935</v>
          </cell>
          <cell r="GU14">
            <v>843</v>
          </cell>
          <cell r="GV14">
            <v>783</v>
          </cell>
          <cell r="GW14">
            <v>733</v>
          </cell>
          <cell r="GX14">
            <v>759</v>
          </cell>
          <cell r="GY14">
            <v>713</v>
          </cell>
          <cell r="GZ14">
            <v>728</v>
          </cell>
          <cell r="HA14">
            <v>680</v>
          </cell>
          <cell r="HB14">
            <v>878</v>
          </cell>
          <cell r="HC14">
            <v>671</v>
          </cell>
          <cell r="HD14">
            <v>605</v>
          </cell>
          <cell r="HE14">
            <v>692</v>
          </cell>
          <cell r="HF14">
            <v>623</v>
          </cell>
          <cell r="HG14">
            <v>560</v>
          </cell>
          <cell r="HI14" t="str">
            <v>CAQUETA</v>
          </cell>
          <cell r="HJ14">
            <v>649</v>
          </cell>
          <cell r="HK14">
            <v>780</v>
          </cell>
          <cell r="HL14">
            <v>953</v>
          </cell>
          <cell r="HM14">
            <v>834</v>
          </cell>
          <cell r="HN14">
            <v>1001</v>
          </cell>
          <cell r="HO14">
            <v>795</v>
          </cell>
          <cell r="HP14">
            <v>1071</v>
          </cell>
          <cell r="HQ14">
            <v>1089</v>
          </cell>
          <cell r="HR14">
            <v>1034</v>
          </cell>
          <cell r="HS14">
            <v>916</v>
          </cell>
          <cell r="HT14">
            <v>1152</v>
          </cell>
          <cell r="HU14">
            <v>1150</v>
          </cell>
          <cell r="HV14">
            <v>1451</v>
          </cell>
          <cell r="HW14">
            <v>1271</v>
          </cell>
          <cell r="HX14">
            <v>845</v>
          </cell>
          <cell r="HY14">
            <v>1148</v>
          </cell>
          <cell r="HZ14">
            <v>1092</v>
          </cell>
          <cell r="IA14">
            <v>869</v>
          </cell>
          <cell r="IB14">
            <v>1145</v>
          </cell>
          <cell r="IC14">
            <v>1644</v>
          </cell>
          <cell r="ID14">
            <v>1561</v>
          </cell>
          <cell r="IE14">
            <v>1262</v>
          </cell>
          <cell r="IF14">
            <v>1237</v>
          </cell>
          <cell r="IG14">
            <v>1204</v>
          </cell>
          <cell r="IH14">
            <v>879</v>
          </cell>
          <cell r="II14">
            <v>865</v>
          </cell>
          <cell r="IJ14">
            <v>787</v>
          </cell>
          <cell r="IK14">
            <v>921</v>
          </cell>
          <cell r="IL14">
            <v>915</v>
          </cell>
          <cell r="IM14">
            <v>1122</v>
          </cell>
          <cell r="IN14">
            <v>1010</v>
          </cell>
          <cell r="IO14">
            <v>864</v>
          </cell>
          <cell r="IP14">
            <v>2043</v>
          </cell>
          <cell r="IQ14">
            <v>1146</v>
          </cell>
          <cell r="IR14">
            <v>1250</v>
          </cell>
          <cell r="IS14">
            <v>978</v>
          </cell>
          <cell r="IT14">
            <v>1157</v>
          </cell>
          <cell r="IU14">
            <v>1084</v>
          </cell>
          <cell r="IV14">
            <v>1147</v>
          </cell>
          <cell r="IW14">
            <v>856</v>
          </cell>
          <cell r="IX14">
            <v>1011</v>
          </cell>
          <cell r="IY14">
            <v>1000</v>
          </cell>
          <cell r="IZ14">
            <v>1131</v>
          </cell>
          <cell r="JA14">
            <v>1068</v>
          </cell>
          <cell r="JB14">
            <v>892</v>
          </cell>
          <cell r="JC14">
            <v>648</v>
          </cell>
          <cell r="JD14">
            <v>992</v>
          </cell>
          <cell r="JE14">
            <v>1040</v>
          </cell>
          <cell r="JF14">
            <v>650</v>
          </cell>
          <cell r="JG14">
            <v>812</v>
          </cell>
          <cell r="JH14">
            <v>689</v>
          </cell>
          <cell r="JI14">
            <v>816</v>
          </cell>
          <cell r="JK14" t="str">
            <v>CAQUETA</v>
          </cell>
          <cell r="JL14">
            <v>502</v>
          </cell>
          <cell r="JM14">
            <v>755</v>
          </cell>
          <cell r="JN14">
            <v>892</v>
          </cell>
          <cell r="JO14">
            <v>967</v>
          </cell>
          <cell r="JP14">
            <v>879</v>
          </cell>
          <cell r="JQ14">
            <v>728</v>
          </cell>
          <cell r="JR14">
            <v>1007</v>
          </cell>
          <cell r="JS14">
            <v>960</v>
          </cell>
          <cell r="JT14">
            <v>1232</v>
          </cell>
          <cell r="JU14">
            <v>958</v>
          </cell>
          <cell r="JV14">
            <v>1009</v>
          </cell>
          <cell r="JW14">
            <v>979</v>
          </cell>
          <cell r="JX14">
            <v>946</v>
          </cell>
          <cell r="JY14">
            <v>805</v>
          </cell>
          <cell r="JZ14">
            <v>763</v>
          </cell>
          <cell r="KA14">
            <v>973</v>
          </cell>
          <cell r="KB14">
            <v>1081</v>
          </cell>
          <cell r="KC14">
            <v>1228</v>
          </cell>
          <cell r="KD14">
            <v>1347</v>
          </cell>
          <cell r="KE14">
            <v>1479</v>
          </cell>
          <cell r="KF14">
            <v>1978</v>
          </cell>
          <cell r="KG14">
            <v>2082</v>
          </cell>
          <cell r="KH14">
            <v>1405</v>
          </cell>
          <cell r="KI14">
            <v>1322</v>
          </cell>
          <cell r="KJ14">
            <v>1845</v>
          </cell>
          <cell r="KK14">
            <v>1924</v>
          </cell>
          <cell r="KL14">
            <v>1184</v>
          </cell>
          <cell r="KM14">
            <v>1771</v>
          </cell>
          <cell r="KN14">
            <v>1456</v>
          </cell>
          <cell r="KO14">
            <v>1506</v>
          </cell>
          <cell r="KP14">
            <v>1351</v>
          </cell>
          <cell r="KQ14">
            <v>1001</v>
          </cell>
          <cell r="KR14">
            <v>1106</v>
          </cell>
          <cell r="KS14">
            <v>1380</v>
          </cell>
          <cell r="KT14">
            <v>1352</v>
          </cell>
          <cell r="KU14">
            <v>1096</v>
          </cell>
          <cell r="KV14">
            <v>893</v>
          </cell>
          <cell r="KW14">
            <v>856</v>
          </cell>
          <cell r="KX14">
            <v>1038</v>
          </cell>
          <cell r="KY14">
            <v>702</v>
          </cell>
          <cell r="KZ14">
            <v>696</v>
          </cell>
          <cell r="LA14">
            <v>572</v>
          </cell>
          <cell r="LB14">
            <v>822</v>
          </cell>
          <cell r="LC14">
            <v>756</v>
          </cell>
          <cell r="LD14">
            <v>583</v>
          </cell>
          <cell r="LE14">
            <v>731</v>
          </cell>
          <cell r="LF14">
            <v>782</v>
          </cell>
          <cell r="LG14">
            <v>695</v>
          </cell>
          <cell r="LH14">
            <v>817</v>
          </cell>
          <cell r="LI14">
            <v>701</v>
          </cell>
          <cell r="LJ14">
            <v>960</v>
          </cell>
          <cell r="LK14">
            <v>505</v>
          </cell>
          <cell r="LM14" t="str">
            <v>CAQUETA</v>
          </cell>
          <cell r="LN14">
            <v>431</v>
          </cell>
          <cell r="LO14">
            <v>801</v>
          </cell>
          <cell r="LP14">
            <v>859</v>
          </cell>
          <cell r="LQ14">
            <v>884</v>
          </cell>
          <cell r="LR14">
            <v>929</v>
          </cell>
          <cell r="LS14">
            <v>794</v>
          </cell>
          <cell r="LT14">
            <v>1048</v>
          </cell>
          <cell r="LU14">
            <v>1254</v>
          </cell>
          <cell r="LV14">
            <v>1340</v>
          </cell>
          <cell r="LW14">
            <v>1113</v>
          </cell>
          <cell r="LX14">
            <v>1243</v>
          </cell>
          <cell r="LY14">
            <v>1586</v>
          </cell>
          <cell r="LZ14">
            <v>1077</v>
          </cell>
          <cell r="MA14">
            <v>819</v>
          </cell>
          <cell r="MB14">
            <v>1002</v>
          </cell>
          <cell r="MC14">
            <v>819</v>
          </cell>
          <cell r="MD14">
            <v>1140</v>
          </cell>
          <cell r="ME14">
            <v>1117</v>
          </cell>
          <cell r="MF14">
            <v>1274</v>
          </cell>
          <cell r="MG14">
            <v>1279</v>
          </cell>
          <cell r="MH14">
            <v>1534</v>
          </cell>
          <cell r="MI14">
            <v>1382</v>
          </cell>
          <cell r="MJ14">
            <v>1023</v>
          </cell>
          <cell r="MK14">
            <v>1197</v>
          </cell>
          <cell r="ML14">
            <v>1103</v>
          </cell>
          <cell r="MM14">
            <v>1073</v>
          </cell>
          <cell r="MN14">
            <v>827</v>
          </cell>
          <cell r="MO14">
            <v>1132</v>
          </cell>
          <cell r="MP14">
            <v>1172</v>
          </cell>
          <cell r="MQ14">
            <v>1148</v>
          </cell>
          <cell r="MR14">
            <v>1161</v>
          </cell>
          <cell r="MS14">
            <v>1030</v>
          </cell>
          <cell r="MT14">
            <v>1009</v>
          </cell>
          <cell r="MU14">
            <v>970</v>
          </cell>
          <cell r="MV14">
            <v>915</v>
          </cell>
          <cell r="MW14">
            <v>1138</v>
          </cell>
          <cell r="MX14">
            <v>1126</v>
          </cell>
          <cell r="MY14">
            <v>1105</v>
          </cell>
          <cell r="MZ14">
            <v>1207</v>
          </cell>
          <cell r="NA14">
            <v>1240</v>
          </cell>
          <cell r="NB14">
            <v>869</v>
          </cell>
          <cell r="NC14">
            <v>850</v>
          </cell>
          <cell r="ND14">
            <v>1025</v>
          </cell>
          <cell r="NE14">
            <v>1005</v>
          </cell>
          <cell r="NF14">
            <v>876</v>
          </cell>
          <cell r="NG14">
            <v>918</v>
          </cell>
          <cell r="NH14">
            <v>1109</v>
          </cell>
          <cell r="NI14">
            <v>1146</v>
          </cell>
          <cell r="NJ14">
            <v>1029</v>
          </cell>
          <cell r="NK14">
            <v>963</v>
          </cell>
          <cell r="NL14">
            <v>1050</v>
          </cell>
          <cell r="NM14">
            <v>744</v>
          </cell>
          <cell r="NO14" t="str">
            <v>CAQUETA</v>
          </cell>
          <cell r="NP14">
            <v>786</v>
          </cell>
          <cell r="NQ14">
            <v>1013</v>
          </cell>
          <cell r="NR14">
            <v>1111</v>
          </cell>
          <cell r="NS14">
            <v>845</v>
          </cell>
          <cell r="NT14">
            <v>853</v>
          </cell>
          <cell r="NU14">
            <v>746</v>
          </cell>
          <cell r="NV14">
            <v>712</v>
          </cell>
          <cell r="NW14">
            <v>745</v>
          </cell>
          <cell r="NX14">
            <v>888</v>
          </cell>
          <cell r="NY14">
            <v>900</v>
          </cell>
          <cell r="NZ14">
            <v>1053</v>
          </cell>
          <cell r="OA14">
            <v>1061</v>
          </cell>
          <cell r="OB14">
            <v>504</v>
          </cell>
          <cell r="OC14">
            <v>413</v>
          </cell>
          <cell r="OD14">
            <v>217</v>
          </cell>
          <cell r="OE14">
            <v>328</v>
          </cell>
          <cell r="OF14">
            <v>306</v>
          </cell>
          <cell r="OG14">
            <v>263</v>
          </cell>
          <cell r="OH14">
            <v>270</v>
          </cell>
          <cell r="OI14">
            <v>278</v>
          </cell>
          <cell r="OJ14">
            <v>346</v>
          </cell>
          <cell r="OK14">
            <v>280</v>
          </cell>
          <cell r="OL14">
            <v>236</v>
          </cell>
          <cell r="OM14">
            <v>407</v>
          </cell>
          <cell r="ON14">
            <v>323</v>
          </cell>
          <cell r="OO14">
            <v>302</v>
          </cell>
          <cell r="OP14">
            <v>267</v>
          </cell>
          <cell r="OQ14">
            <v>265</v>
          </cell>
          <cell r="OR14">
            <v>291</v>
          </cell>
          <cell r="OS14">
            <v>353</v>
          </cell>
          <cell r="OT14">
            <v>443</v>
          </cell>
          <cell r="OU14">
            <v>479</v>
          </cell>
          <cell r="OV14">
            <v>474</v>
          </cell>
          <cell r="OW14">
            <v>442</v>
          </cell>
          <cell r="OX14">
            <v>329</v>
          </cell>
          <cell r="OY14">
            <v>414</v>
          </cell>
          <cell r="OZ14">
            <v>379</v>
          </cell>
          <cell r="PA14">
            <v>336</v>
          </cell>
          <cell r="PB14">
            <v>337</v>
          </cell>
          <cell r="PC14">
            <v>394</v>
          </cell>
          <cell r="PD14">
            <v>395</v>
          </cell>
          <cell r="PE14">
            <v>377</v>
          </cell>
          <cell r="PF14">
            <v>489</v>
          </cell>
          <cell r="PG14">
            <v>512</v>
          </cell>
          <cell r="PH14">
            <v>330</v>
          </cell>
          <cell r="PI14">
            <v>575</v>
          </cell>
          <cell r="PJ14">
            <v>273</v>
          </cell>
          <cell r="PK14">
            <v>308</v>
          </cell>
          <cell r="PL14">
            <v>272</v>
          </cell>
          <cell r="PM14">
            <v>294</v>
          </cell>
          <cell r="PN14">
            <v>364</v>
          </cell>
          <cell r="PO14">
            <v>233</v>
          </cell>
          <cell r="PQ14" t="str">
            <v>CAQUETA</v>
          </cell>
          <cell r="PR14">
            <v>462</v>
          </cell>
          <cell r="PS14">
            <v>420</v>
          </cell>
          <cell r="PT14">
            <v>396</v>
          </cell>
          <cell r="PU14">
            <v>424</v>
          </cell>
          <cell r="PV14">
            <v>283</v>
          </cell>
          <cell r="PW14">
            <v>288</v>
          </cell>
          <cell r="PX14">
            <v>315</v>
          </cell>
          <cell r="PY14">
            <v>403</v>
          </cell>
          <cell r="PZ14">
            <v>293</v>
          </cell>
          <cell r="QA14">
            <v>254</v>
          </cell>
          <cell r="QB14">
            <v>371</v>
          </cell>
          <cell r="QC14">
            <v>240</v>
          </cell>
          <cell r="QD14">
            <v>310</v>
          </cell>
          <cell r="QE14">
            <v>365</v>
          </cell>
          <cell r="QF14">
            <v>333</v>
          </cell>
          <cell r="QG14">
            <v>323</v>
          </cell>
          <cell r="QH14">
            <v>409</v>
          </cell>
          <cell r="QI14">
            <v>317</v>
          </cell>
          <cell r="QJ14">
            <v>335</v>
          </cell>
          <cell r="QK14">
            <v>385</v>
          </cell>
          <cell r="QL14">
            <v>343</v>
          </cell>
          <cell r="QM14">
            <v>384</v>
          </cell>
          <cell r="QN14">
            <v>506</v>
          </cell>
          <cell r="QO14">
            <v>377</v>
          </cell>
          <cell r="QP14">
            <v>415</v>
          </cell>
          <cell r="QQ14">
            <v>499</v>
          </cell>
          <cell r="QR14">
            <v>379</v>
          </cell>
          <cell r="QS14">
            <v>434</v>
          </cell>
          <cell r="QT14">
            <v>482</v>
          </cell>
          <cell r="QU14">
            <v>361</v>
          </cell>
          <cell r="QV14">
            <v>415</v>
          </cell>
          <cell r="QW14">
            <v>534</v>
          </cell>
          <cell r="QX14">
            <v>425</v>
          </cell>
          <cell r="QY14">
            <v>618</v>
          </cell>
          <cell r="QZ14">
            <v>526</v>
          </cell>
          <cell r="RA14">
            <v>465</v>
          </cell>
          <cell r="RB14">
            <v>539</v>
          </cell>
          <cell r="RC14">
            <v>631</v>
          </cell>
          <cell r="RD14">
            <v>593</v>
          </cell>
          <cell r="RE14">
            <v>576</v>
          </cell>
          <cell r="RF14">
            <v>541</v>
          </cell>
          <cell r="RG14">
            <v>475</v>
          </cell>
          <cell r="RH14">
            <v>534</v>
          </cell>
          <cell r="RI14">
            <v>527</v>
          </cell>
          <cell r="RJ14">
            <v>628</v>
          </cell>
          <cell r="RK14">
            <v>561</v>
          </cell>
          <cell r="RL14">
            <v>597</v>
          </cell>
          <cell r="RM14">
            <v>631</v>
          </cell>
          <cell r="RN14">
            <v>584</v>
          </cell>
          <cell r="RO14">
            <v>806</v>
          </cell>
          <cell r="RP14">
            <v>825</v>
          </cell>
          <cell r="RQ14">
            <v>1225</v>
          </cell>
          <cell r="RS14" t="str">
            <v>CAQUETA</v>
          </cell>
          <cell r="RT14">
            <v>1856</v>
          </cell>
          <cell r="RU14">
            <v>1291</v>
          </cell>
          <cell r="RV14">
            <v>1179</v>
          </cell>
          <cell r="RW14">
            <v>878</v>
          </cell>
          <cell r="RX14">
            <v>738</v>
          </cell>
          <cell r="RY14">
            <v>641</v>
          </cell>
          <cell r="RZ14">
            <v>541</v>
          </cell>
          <cell r="SA14">
            <v>539</v>
          </cell>
          <cell r="SB14">
            <v>529</v>
          </cell>
          <cell r="SC14">
            <v>545</v>
          </cell>
          <cell r="SD14">
            <v>502</v>
          </cell>
          <cell r="SE14">
            <v>542</v>
          </cell>
          <cell r="SF14">
            <v>572</v>
          </cell>
          <cell r="SG14">
            <v>708</v>
          </cell>
          <cell r="SH14">
            <v>389</v>
          </cell>
          <cell r="SI14">
            <v>588</v>
          </cell>
          <cell r="SJ14">
            <v>518</v>
          </cell>
          <cell r="SK14">
            <v>727</v>
          </cell>
          <cell r="SL14">
            <v>732</v>
          </cell>
          <cell r="SM14">
            <v>641</v>
          </cell>
          <cell r="SN14">
            <v>795</v>
          </cell>
          <cell r="SO14">
            <v>765</v>
          </cell>
          <cell r="SP14">
            <v>845</v>
          </cell>
          <cell r="SQ14">
            <v>824</v>
          </cell>
          <cell r="SR14">
            <v>702</v>
          </cell>
          <cell r="SS14">
            <v>784</v>
          </cell>
          <cell r="ST14">
            <v>873</v>
          </cell>
          <cell r="SU14">
            <v>1072</v>
          </cell>
          <cell r="SV14">
            <v>719</v>
          </cell>
          <cell r="SW14">
            <v>632</v>
          </cell>
          <cell r="SX14">
            <v>643</v>
          </cell>
          <cell r="SY14">
            <v>701</v>
          </cell>
          <cell r="SZ14">
            <v>674</v>
          </cell>
          <cell r="TA14">
            <v>727</v>
          </cell>
          <cell r="TB14">
            <v>710</v>
          </cell>
          <cell r="TC14">
            <v>725</v>
          </cell>
          <cell r="TD14">
            <v>748</v>
          </cell>
          <cell r="TE14">
            <v>785</v>
          </cell>
          <cell r="TF14">
            <v>748</v>
          </cell>
          <cell r="TG14">
            <v>704</v>
          </cell>
          <cell r="TH14">
            <v>647</v>
          </cell>
          <cell r="TI14">
            <v>654</v>
          </cell>
          <cell r="TJ14">
            <v>803</v>
          </cell>
          <cell r="TK14">
            <v>657</v>
          </cell>
          <cell r="TL14">
            <v>712</v>
          </cell>
          <cell r="TM14">
            <v>706</v>
          </cell>
          <cell r="TN14">
            <v>688</v>
          </cell>
          <cell r="TO14">
            <v>668</v>
          </cell>
        </row>
        <row r="15">
          <cell r="FG15" t="str">
            <v>CARTAGENA</v>
          </cell>
          <cell r="FH15">
            <v>3717</v>
          </cell>
          <cell r="FI15">
            <v>2874</v>
          </cell>
          <cell r="FJ15">
            <v>3226</v>
          </cell>
          <cell r="FK15">
            <v>2822</v>
          </cell>
          <cell r="FL15">
            <v>3791</v>
          </cell>
          <cell r="FM15">
            <v>3335</v>
          </cell>
          <cell r="FN15">
            <v>3678</v>
          </cell>
          <cell r="FO15">
            <v>3782</v>
          </cell>
          <cell r="FP15">
            <v>3787</v>
          </cell>
          <cell r="FQ15">
            <v>4422</v>
          </cell>
          <cell r="FR15">
            <v>3508</v>
          </cell>
          <cell r="FS15">
            <v>2615</v>
          </cell>
          <cell r="FT15">
            <v>2975</v>
          </cell>
          <cell r="FU15">
            <v>3427</v>
          </cell>
          <cell r="FV15">
            <v>3640</v>
          </cell>
          <cell r="FW15">
            <v>3668</v>
          </cell>
          <cell r="FX15">
            <v>3366</v>
          </cell>
          <cell r="FY15">
            <v>4286</v>
          </cell>
          <cell r="FZ15">
            <v>5092</v>
          </cell>
          <cell r="GA15">
            <v>5770</v>
          </cell>
          <cell r="GB15">
            <v>4409</v>
          </cell>
          <cell r="GC15">
            <v>3752</v>
          </cell>
          <cell r="GD15">
            <v>4420</v>
          </cell>
          <cell r="GE15">
            <v>4361</v>
          </cell>
          <cell r="GF15">
            <v>4332</v>
          </cell>
          <cell r="GG15">
            <v>3629</v>
          </cell>
          <cell r="GH15">
            <v>2807</v>
          </cell>
          <cell r="GI15">
            <v>2891</v>
          </cell>
          <cell r="GJ15">
            <v>3454</v>
          </cell>
          <cell r="GK15">
            <v>4008</v>
          </cell>
          <cell r="GL15">
            <v>4618</v>
          </cell>
          <cell r="GM15">
            <v>4215</v>
          </cell>
          <cell r="GN15">
            <v>3378</v>
          </cell>
          <cell r="GO15">
            <v>3954</v>
          </cell>
          <cell r="GP15">
            <v>3826</v>
          </cell>
          <cell r="GQ15">
            <v>4397</v>
          </cell>
          <cell r="GR15">
            <v>4498</v>
          </cell>
          <cell r="GS15">
            <v>4383</v>
          </cell>
          <cell r="GT15">
            <v>4005</v>
          </cell>
          <cell r="GU15">
            <v>4504</v>
          </cell>
          <cell r="GV15">
            <v>3919</v>
          </cell>
          <cell r="GW15">
            <v>4017</v>
          </cell>
          <cell r="GX15">
            <v>4067</v>
          </cell>
          <cell r="GY15">
            <v>4645</v>
          </cell>
          <cell r="GZ15">
            <v>2899</v>
          </cell>
          <cell r="HA15">
            <v>4260</v>
          </cell>
          <cell r="HB15">
            <v>4665</v>
          </cell>
          <cell r="HC15">
            <v>4786</v>
          </cell>
          <cell r="HD15">
            <v>3719</v>
          </cell>
          <cell r="HE15">
            <v>3918</v>
          </cell>
          <cell r="HF15">
            <v>3239</v>
          </cell>
          <cell r="HG15">
            <v>3666</v>
          </cell>
          <cell r="HI15" t="str">
            <v>CARTAGENA</v>
          </cell>
          <cell r="HJ15">
            <v>2922</v>
          </cell>
          <cell r="HK15">
            <v>3180</v>
          </cell>
          <cell r="HL15">
            <v>3327</v>
          </cell>
          <cell r="HM15">
            <v>4093</v>
          </cell>
          <cell r="HN15">
            <v>3089</v>
          </cell>
          <cell r="HO15">
            <v>4088</v>
          </cell>
          <cell r="HP15">
            <v>3555</v>
          </cell>
          <cell r="HQ15">
            <v>3649</v>
          </cell>
          <cell r="HR15">
            <v>4636</v>
          </cell>
          <cell r="HS15">
            <v>4137</v>
          </cell>
          <cell r="HT15">
            <v>4806</v>
          </cell>
          <cell r="HU15">
            <v>4551</v>
          </cell>
          <cell r="HV15">
            <v>4535</v>
          </cell>
          <cell r="HW15">
            <v>4033</v>
          </cell>
          <cell r="HX15">
            <v>2550</v>
          </cell>
          <cell r="HY15">
            <v>4391</v>
          </cell>
          <cell r="HZ15">
            <v>4377</v>
          </cell>
          <cell r="IA15">
            <v>3896</v>
          </cell>
          <cell r="IB15">
            <v>4783</v>
          </cell>
          <cell r="IC15">
            <v>4486</v>
          </cell>
          <cell r="ID15">
            <v>3418</v>
          </cell>
          <cell r="IE15">
            <v>3940</v>
          </cell>
          <cell r="IF15">
            <v>3810</v>
          </cell>
          <cell r="IG15">
            <v>3704</v>
          </cell>
          <cell r="IH15">
            <v>3629</v>
          </cell>
          <cell r="II15">
            <v>3213</v>
          </cell>
          <cell r="IJ15">
            <v>3783</v>
          </cell>
          <cell r="IK15">
            <v>3510</v>
          </cell>
          <cell r="IL15">
            <v>4149</v>
          </cell>
          <cell r="IM15">
            <v>4737</v>
          </cell>
          <cell r="IN15">
            <v>4420</v>
          </cell>
          <cell r="IO15">
            <v>4567</v>
          </cell>
          <cell r="IP15">
            <v>4484</v>
          </cell>
          <cell r="IQ15">
            <v>4818</v>
          </cell>
          <cell r="IR15">
            <v>4530</v>
          </cell>
          <cell r="IS15">
            <v>4767</v>
          </cell>
          <cell r="IT15">
            <v>4988</v>
          </cell>
          <cell r="IU15">
            <v>4609</v>
          </cell>
          <cell r="IV15">
            <v>4575</v>
          </cell>
          <cell r="IW15">
            <v>4313</v>
          </cell>
          <cell r="IX15">
            <v>4169</v>
          </cell>
          <cell r="IY15">
            <v>3800</v>
          </cell>
          <cell r="IZ15">
            <v>4047</v>
          </cell>
          <cell r="JA15">
            <v>3763</v>
          </cell>
          <cell r="JB15">
            <v>2657</v>
          </cell>
          <cell r="JC15">
            <v>3449</v>
          </cell>
          <cell r="JD15">
            <v>3817</v>
          </cell>
          <cell r="JE15">
            <v>5250</v>
          </cell>
          <cell r="JF15">
            <v>4861</v>
          </cell>
          <cell r="JG15">
            <v>4416</v>
          </cell>
          <cell r="JH15">
            <v>4354</v>
          </cell>
          <cell r="JI15">
            <v>3151</v>
          </cell>
          <cell r="JK15" t="str">
            <v>CARTAGENA</v>
          </cell>
          <cell r="JL15">
            <v>3769</v>
          </cell>
          <cell r="JM15">
            <v>3400</v>
          </cell>
          <cell r="JN15">
            <v>4477</v>
          </cell>
          <cell r="JO15">
            <v>3759</v>
          </cell>
          <cell r="JP15">
            <v>3654</v>
          </cell>
          <cell r="JQ15">
            <v>4680</v>
          </cell>
          <cell r="JR15">
            <v>4589</v>
          </cell>
          <cell r="JS15">
            <v>4944</v>
          </cell>
          <cell r="JT15">
            <v>4719</v>
          </cell>
          <cell r="JU15">
            <v>4362</v>
          </cell>
          <cell r="JV15">
            <v>5323</v>
          </cell>
          <cell r="JW15">
            <v>4645</v>
          </cell>
          <cell r="JX15">
            <v>3024</v>
          </cell>
          <cell r="JY15">
            <v>4554</v>
          </cell>
          <cell r="JZ15">
            <v>4075</v>
          </cell>
          <cell r="KA15">
            <v>3462</v>
          </cell>
          <cell r="KB15">
            <v>5263</v>
          </cell>
          <cell r="KC15">
            <v>3588</v>
          </cell>
          <cell r="KD15">
            <v>4515</v>
          </cell>
          <cell r="KE15">
            <v>5126</v>
          </cell>
          <cell r="KF15">
            <v>4720</v>
          </cell>
          <cell r="KG15">
            <v>4464</v>
          </cell>
          <cell r="KH15">
            <v>4347</v>
          </cell>
          <cell r="KI15">
            <v>4095</v>
          </cell>
          <cell r="KJ15">
            <v>4140</v>
          </cell>
          <cell r="KK15">
            <v>3455</v>
          </cell>
          <cell r="KL15">
            <v>3696</v>
          </cell>
          <cell r="KM15">
            <v>3485</v>
          </cell>
          <cell r="KN15">
            <v>3709</v>
          </cell>
          <cell r="KO15">
            <v>5130</v>
          </cell>
          <cell r="KP15">
            <v>4812</v>
          </cell>
          <cell r="KQ15">
            <v>6313</v>
          </cell>
          <cell r="KR15">
            <v>5884</v>
          </cell>
          <cell r="KS15">
            <v>5749</v>
          </cell>
          <cell r="KT15">
            <v>6266</v>
          </cell>
          <cell r="KU15">
            <v>7043</v>
          </cell>
          <cell r="KV15">
            <v>4846</v>
          </cell>
          <cell r="KW15">
            <v>7820</v>
          </cell>
          <cell r="KX15">
            <v>4986</v>
          </cell>
          <cell r="KY15">
            <v>7281</v>
          </cell>
          <cell r="KZ15">
            <v>6202</v>
          </cell>
          <cell r="LA15">
            <v>7123</v>
          </cell>
          <cell r="LB15">
            <v>6325</v>
          </cell>
          <cell r="LC15">
            <v>6030</v>
          </cell>
          <cell r="LD15">
            <v>4771</v>
          </cell>
          <cell r="LE15">
            <v>5266</v>
          </cell>
          <cell r="LF15">
            <v>5715</v>
          </cell>
          <cell r="LG15">
            <v>5994</v>
          </cell>
          <cell r="LH15">
            <v>6469</v>
          </cell>
          <cell r="LI15">
            <v>6465</v>
          </cell>
          <cell r="LJ15">
            <v>4162</v>
          </cell>
          <cell r="LK15">
            <v>3556</v>
          </cell>
          <cell r="LM15" t="str">
            <v>CARTAGENA</v>
          </cell>
          <cell r="LN15">
            <v>3693</v>
          </cell>
          <cell r="LO15">
            <v>3754</v>
          </cell>
          <cell r="LP15">
            <v>5434</v>
          </cell>
          <cell r="LQ15">
            <v>5286</v>
          </cell>
          <cell r="LR15">
            <v>5846</v>
          </cell>
          <cell r="LS15">
            <v>5409</v>
          </cell>
          <cell r="LT15">
            <v>5868</v>
          </cell>
          <cell r="LU15">
            <v>5659</v>
          </cell>
          <cell r="LV15">
            <v>4413</v>
          </cell>
          <cell r="LW15">
            <v>6062</v>
          </cell>
          <cell r="LX15">
            <v>6605</v>
          </cell>
          <cell r="LY15">
            <v>6678</v>
          </cell>
          <cell r="LZ15">
            <v>4961</v>
          </cell>
          <cell r="MA15">
            <v>4343</v>
          </cell>
          <cell r="MB15">
            <v>3840</v>
          </cell>
          <cell r="MC15">
            <v>3304</v>
          </cell>
          <cell r="MD15">
            <v>3757</v>
          </cell>
          <cell r="ME15">
            <v>3617</v>
          </cell>
          <cell r="MF15">
            <v>3804</v>
          </cell>
          <cell r="MG15">
            <v>4156</v>
          </cell>
          <cell r="MH15">
            <v>4578</v>
          </cell>
          <cell r="MI15">
            <v>6605</v>
          </cell>
          <cell r="MJ15">
            <v>4281</v>
          </cell>
          <cell r="MK15">
            <v>3936</v>
          </cell>
          <cell r="ML15">
            <v>4679</v>
          </cell>
          <cell r="MM15">
            <v>4811</v>
          </cell>
          <cell r="MN15">
            <v>4436</v>
          </cell>
          <cell r="MO15">
            <v>4965</v>
          </cell>
          <cell r="MP15">
            <v>4745</v>
          </cell>
          <cell r="MQ15">
            <v>4873</v>
          </cell>
          <cell r="MR15">
            <v>3512</v>
          </cell>
          <cell r="MS15">
            <v>5662</v>
          </cell>
          <cell r="MT15">
            <v>4826</v>
          </cell>
          <cell r="MU15">
            <v>4399</v>
          </cell>
          <cell r="MV15">
            <v>6375</v>
          </cell>
          <cell r="MW15">
            <v>4846</v>
          </cell>
          <cell r="MX15">
            <v>5038</v>
          </cell>
          <cell r="MY15">
            <v>5455</v>
          </cell>
          <cell r="MZ15">
            <v>5102</v>
          </cell>
          <cell r="NA15">
            <v>5078</v>
          </cell>
          <cell r="NB15">
            <v>5980</v>
          </cell>
          <cell r="NC15">
            <v>5378</v>
          </cell>
          <cell r="ND15">
            <v>3673</v>
          </cell>
          <cell r="NE15">
            <v>4767</v>
          </cell>
          <cell r="NF15">
            <v>3552</v>
          </cell>
          <cell r="NG15">
            <v>5037</v>
          </cell>
          <cell r="NH15">
            <v>4837</v>
          </cell>
          <cell r="NI15">
            <v>4381</v>
          </cell>
          <cell r="NJ15">
            <v>4197</v>
          </cell>
          <cell r="NK15">
            <v>4329</v>
          </cell>
          <cell r="NL15">
            <v>4446</v>
          </cell>
          <cell r="NM15">
            <v>3823</v>
          </cell>
          <cell r="NO15" t="str">
            <v>CARTAGENA</v>
          </cell>
          <cell r="NP15">
            <v>3528</v>
          </cell>
          <cell r="NQ15">
            <v>4034</v>
          </cell>
          <cell r="NR15">
            <v>5429</v>
          </cell>
          <cell r="NS15">
            <v>4678</v>
          </cell>
          <cell r="NT15">
            <v>4431</v>
          </cell>
          <cell r="NU15">
            <v>5202</v>
          </cell>
          <cell r="NV15">
            <v>4369</v>
          </cell>
          <cell r="NW15">
            <v>4537</v>
          </cell>
          <cell r="NX15">
            <v>4429</v>
          </cell>
          <cell r="NY15">
            <v>4741</v>
          </cell>
          <cell r="NZ15">
            <v>5969</v>
          </cell>
          <cell r="OA15">
            <v>5898</v>
          </cell>
          <cell r="OB15">
            <v>1602</v>
          </cell>
          <cell r="OC15">
            <v>1606</v>
          </cell>
          <cell r="OD15">
            <v>1118</v>
          </cell>
          <cell r="OE15">
            <v>1272</v>
          </cell>
          <cell r="OF15">
            <v>1366</v>
          </cell>
          <cell r="OG15">
            <v>1093</v>
          </cell>
          <cell r="OH15">
            <v>1227</v>
          </cell>
          <cell r="OI15">
            <v>1354</v>
          </cell>
          <cell r="OJ15">
            <v>1763</v>
          </cell>
          <cell r="OK15">
            <v>1542</v>
          </cell>
          <cell r="OL15">
            <v>2185</v>
          </cell>
          <cell r="OM15">
            <v>1873</v>
          </cell>
          <cell r="ON15">
            <v>1750</v>
          </cell>
          <cell r="OO15">
            <v>1507</v>
          </cell>
          <cell r="OP15">
            <v>2001</v>
          </cell>
          <cell r="OQ15">
            <v>2238</v>
          </cell>
          <cell r="OR15">
            <v>2463</v>
          </cell>
          <cell r="OS15">
            <v>2324</v>
          </cell>
          <cell r="OT15">
            <v>3120</v>
          </cell>
          <cell r="OU15">
            <v>2154</v>
          </cell>
          <cell r="OV15">
            <v>1995</v>
          </cell>
          <cell r="OW15">
            <v>1936</v>
          </cell>
          <cell r="OX15">
            <v>2408</v>
          </cell>
          <cell r="OY15">
            <v>4710</v>
          </cell>
          <cell r="OZ15">
            <v>1792</v>
          </cell>
          <cell r="PA15">
            <v>1917</v>
          </cell>
          <cell r="PB15">
            <v>1953</v>
          </cell>
          <cell r="PC15">
            <v>1975</v>
          </cell>
          <cell r="PD15">
            <v>2104</v>
          </cell>
          <cell r="PE15">
            <v>1883</v>
          </cell>
          <cell r="PF15">
            <v>3345</v>
          </cell>
          <cell r="PG15">
            <v>4522</v>
          </cell>
          <cell r="PH15">
            <v>1781</v>
          </cell>
          <cell r="PI15">
            <v>3934</v>
          </cell>
          <cell r="PJ15">
            <v>2417</v>
          </cell>
          <cell r="PK15">
            <v>3387</v>
          </cell>
          <cell r="PL15">
            <v>3251</v>
          </cell>
          <cell r="PM15">
            <v>3196</v>
          </cell>
          <cell r="PN15">
            <v>2808</v>
          </cell>
          <cell r="PO15">
            <v>2250</v>
          </cell>
          <cell r="PQ15" t="str">
            <v>CARTAGENA</v>
          </cell>
          <cell r="PR15">
            <v>2638</v>
          </cell>
          <cell r="PS15">
            <v>2664</v>
          </cell>
          <cell r="PT15">
            <v>2808</v>
          </cell>
          <cell r="PU15">
            <v>1965</v>
          </cell>
          <cell r="PV15">
            <v>2422</v>
          </cell>
          <cell r="PW15">
            <v>2264</v>
          </cell>
          <cell r="PX15">
            <v>2127</v>
          </cell>
          <cell r="PY15">
            <v>2196</v>
          </cell>
          <cell r="PZ15">
            <v>2366</v>
          </cell>
          <cell r="QA15">
            <v>2546</v>
          </cell>
          <cell r="QB15">
            <v>2386</v>
          </cell>
          <cell r="QC15">
            <v>2337</v>
          </cell>
          <cell r="QD15">
            <v>2276</v>
          </cell>
          <cell r="QE15">
            <v>3004</v>
          </cell>
          <cell r="QF15">
            <v>3048</v>
          </cell>
          <cell r="QG15">
            <v>3116</v>
          </cell>
          <cell r="QH15">
            <v>4628</v>
          </cell>
          <cell r="QI15">
            <v>5022</v>
          </cell>
          <cell r="QJ15">
            <v>5387</v>
          </cell>
          <cell r="QK15">
            <v>4041</v>
          </cell>
          <cell r="QL15">
            <v>6951</v>
          </cell>
          <cell r="QM15">
            <v>8426</v>
          </cell>
          <cell r="QN15">
            <v>6479</v>
          </cell>
          <cell r="QO15">
            <v>7355</v>
          </cell>
          <cell r="QP15">
            <v>6276</v>
          </cell>
          <cell r="QQ15">
            <v>9184</v>
          </cell>
          <cell r="QR15">
            <v>7553</v>
          </cell>
          <cell r="QS15">
            <v>10123</v>
          </cell>
          <cell r="QT15">
            <v>8560</v>
          </cell>
          <cell r="QU15">
            <v>7298</v>
          </cell>
          <cell r="QV15">
            <v>8469</v>
          </cell>
          <cell r="QW15">
            <v>8808</v>
          </cell>
          <cell r="QX15">
            <v>8684</v>
          </cell>
          <cell r="QY15">
            <v>9133</v>
          </cell>
          <cell r="QZ15">
            <v>8840</v>
          </cell>
          <cell r="RA15">
            <v>4681</v>
          </cell>
          <cell r="RB15">
            <v>10726</v>
          </cell>
          <cell r="RC15">
            <v>10611</v>
          </cell>
          <cell r="RD15">
            <v>10158</v>
          </cell>
          <cell r="RE15">
            <v>9383</v>
          </cell>
          <cell r="RF15">
            <v>9704</v>
          </cell>
          <cell r="RG15">
            <v>8600</v>
          </cell>
          <cell r="RH15">
            <v>9332</v>
          </cell>
          <cell r="RI15">
            <v>9209</v>
          </cell>
          <cell r="RJ15">
            <v>8273</v>
          </cell>
          <cell r="RK15">
            <v>8919</v>
          </cell>
          <cell r="RL15">
            <v>10557</v>
          </cell>
          <cell r="RM15">
            <v>12583</v>
          </cell>
          <cell r="RN15">
            <v>9662</v>
          </cell>
          <cell r="RO15">
            <v>11436</v>
          </cell>
          <cell r="RP15">
            <v>8481</v>
          </cell>
          <cell r="RQ15">
            <v>7979</v>
          </cell>
          <cell r="RS15" t="str">
            <v>CARTAGENA</v>
          </cell>
          <cell r="RT15">
            <v>12459</v>
          </cell>
          <cell r="RU15">
            <v>11123</v>
          </cell>
          <cell r="RV15">
            <v>11325</v>
          </cell>
          <cell r="RW15">
            <v>10331</v>
          </cell>
          <cell r="RX15">
            <v>2947</v>
          </cell>
          <cell r="RY15">
            <v>2798</v>
          </cell>
          <cell r="RZ15">
            <v>3366</v>
          </cell>
          <cell r="SA15">
            <v>4222</v>
          </cell>
          <cell r="SB15">
            <v>3614</v>
          </cell>
          <cell r="SC15">
            <v>3730</v>
          </cell>
          <cell r="SD15">
            <v>3233</v>
          </cell>
          <cell r="SE15">
            <v>3635</v>
          </cell>
          <cell r="SF15">
            <v>3916</v>
          </cell>
          <cell r="SG15">
            <v>4223</v>
          </cell>
          <cell r="SH15">
            <v>2633</v>
          </cell>
          <cell r="SI15">
            <v>3847</v>
          </cell>
          <cell r="SJ15">
            <v>2596</v>
          </cell>
          <cell r="SK15">
            <v>3065</v>
          </cell>
          <cell r="SL15">
            <v>2894</v>
          </cell>
          <cell r="SM15">
            <v>3106</v>
          </cell>
          <cell r="SN15">
            <v>3554</v>
          </cell>
          <cell r="SO15">
            <v>3393</v>
          </cell>
          <cell r="SP15">
            <v>4723</v>
          </cell>
          <cell r="SQ15">
            <v>5661</v>
          </cell>
          <cell r="SR15">
            <v>4675</v>
          </cell>
          <cell r="SS15">
            <v>3641</v>
          </cell>
          <cell r="ST15">
            <v>3384</v>
          </cell>
          <cell r="SU15">
            <v>4179</v>
          </cell>
          <cell r="SV15">
            <v>3595</v>
          </cell>
          <cell r="SW15">
            <v>4764</v>
          </cell>
          <cell r="SX15">
            <v>5848</v>
          </cell>
          <cell r="SY15">
            <v>5359</v>
          </cell>
          <cell r="SZ15">
            <v>5185</v>
          </cell>
          <cell r="TA15">
            <v>5295</v>
          </cell>
          <cell r="TB15">
            <v>4504</v>
          </cell>
          <cell r="TC15">
            <v>4515</v>
          </cell>
          <cell r="TD15">
            <v>4913</v>
          </cell>
          <cell r="TE15">
            <v>4940</v>
          </cell>
          <cell r="TF15">
            <v>4972</v>
          </cell>
          <cell r="TG15">
            <v>4817</v>
          </cell>
          <cell r="TH15">
            <v>4516</v>
          </cell>
          <cell r="TI15">
            <v>4655</v>
          </cell>
          <cell r="TJ15">
            <v>4611</v>
          </cell>
          <cell r="TK15">
            <v>4120</v>
          </cell>
          <cell r="TL15">
            <v>3696</v>
          </cell>
          <cell r="TM15">
            <v>5144</v>
          </cell>
          <cell r="TN15">
            <v>4490</v>
          </cell>
          <cell r="TO15">
            <v>3802</v>
          </cell>
        </row>
        <row r="16">
          <cell r="FG16" t="str">
            <v>CASANARE</v>
          </cell>
          <cell r="FH16">
            <v>368</v>
          </cell>
          <cell r="FI16">
            <v>411</v>
          </cell>
          <cell r="FJ16">
            <v>507</v>
          </cell>
          <cell r="FK16">
            <v>517</v>
          </cell>
          <cell r="FL16">
            <v>475</v>
          </cell>
          <cell r="FM16">
            <v>521</v>
          </cell>
          <cell r="FN16">
            <v>516</v>
          </cell>
          <cell r="FO16">
            <v>558</v>
          </cell>
          <cell r="FP16">
            <v>569</v>
          </cell>
          <cell r="FQ16">
            <v>625</v>
          </cell>
          <cell r="FR16">
            <v>549</v>
          </cell>
          <cell r="FS16">
            <v>272</v>
          </cell>
          <cell r="FT16">
            <v>582</v>
          </cell>
          <cell r="FU16">
            <v>492</v>
          </cell>
          <cell r="FV16">
            <v>578</v>
          </cell>
          <cell r="FW16">
            <v>626</v>
          </cell>
          <cell r="FX16">
            <v>627</v>
          </cell>
          <cell r="FY16">
            <v>652</v>
          </cell>
          <cell r="FZ16">
            <v>512</v>
          </cell>
          <cell r="GA16">
            <v>597</v>
          </cell>
          <cell r="GB16">
            <v>617</v>
          </cell>
          <cell r="GC16">
            <v>665</v>
          </cell>
          <cell r="GD16">
            <v>774</v>
          </cell>
          <cell r="GE16">
            <v>850</v>
          </cell>
          <cell r="GF16">
            <v>845</v>
          </cell>
          <cell r="GG16">
            <v>750</v>
          </cell>
          <cell r="GH16">
            <v>623</v>
          </cell>
          <cell r="GI16">
            <v>725</v>
          </cell>
          <cell r="GJ16">
            <v>816</v>
          </cell>
          <cell r="GK16">
            <v>773</v>
          </cell>
          <cell r="GL16">
            <v>725</v>
          </cell>
          <cell r="GM16">
            <v>731</v>
          </cell>
          <cell r="GN16">
            <v>553</v>
          </cell>
          <cell r="GO16">
            <v>673</v>
          </cell>
          <cell r="GP16">
            <v>636</v>
          </cell>
          <cell r="GQ16">
            <v>652</v>
          </cell>
          <cell r="GR16">
            <v>643</v>
          </cell>
          <cell r="GS16">
            <v>622</v>
          </cell>
          <cell r="GT16">
            <v>646</v>
          </cell>
          <cell r="GU16">
            <v>584</v>
          </cell>
          <cell r="GV16">
            <v>484</v>
          </cell>
          <cell r="GW16">
            <v>529</v>
          </cell>
          <cell r="GX16">
            <v>514</v>
          </cell>
          <cell r="GY16">
            <v>423</v>
          </cell>
          <cell r="GZ16">
            <v>482</v>
          </cell>
          <cell r="HA16">
            <v>442</v>
          </cell>
          <cell r="HB16">
            <v>421</v>
          </cell>
          <cell r="HC16">
            <v>440</v>
          </cell>
          <cell r="HD16">
            <v>434</v>
          </cell>
          <cell r="HE16">
            <v>457</v>
          </cell>
          <cell r="HF16">
            <v>473</v>
          </cell>
          <cell r="HG16">
            <v>438</v>
          </cell>
          <cell r="HI16" t="str">
            <v>CASANARE</v>
          </cell>
          <cell r="HJ16">
            <v>362</v>
          </cell>
          <cell r="HK16">
            <v>465</v>
          </cell>
          <cell r="HL16">
            <v>439</v>
          </cell>
          <cell r="HM16">
            <v>489</v>
          </cell>
          <cell r="HN16">
            <v>543</v>
          </cell>
          <cell r="HO16">
            <v>572</v>
          </cell>
          <cell r="HP16">
            <v>594</v>
          </cell>
          <cell r="HQ16">
            <v>562</v>
          </cell>
          <cell r="HR16">
            <v>647</v>
          </cell>
          <cell r="HS16">
            <v>589</v>
          </cell>
          <cell r="HT16">
            <v>595</v>
          </cell>
          <cell r="HU16">
            <v>552</v>
          </cell>
          <cell r="HV16">
            <v>730</v>
          </cell>
          <cell r="HW16">
            <v>654</v>
          </cell>
          <cell r="HX16">
            <v>373</v>
          </cell>
          <cell r="HY16">
            <v>583</v>
          </cell>
          <cell r="HZ16">
            <v>561</v>
          </cell>
          <cell r="IA16">
            <v>576</v>
          </cell>
          <cell r="IB16">
            <v>738</v>
          </cell>
          <cell r="IC16">
            <v>716</v>
          </cell>
          <cell r="ID16">
            <v>743</v>
          </cell>
          <cell r="IE16">
            <v>683</v>
          </cell>
          <cell r="IF16">
            <v>676</v>
          </cell>
          <cell r="IG16">
            <v>702</v>
          </cell>
          <cell r="IH16">
            <v>598</v>
          </cell>
          <cell r="II16">
            <v>671</v>
          </cell>
          <cell r="IJ16">
            <v>701</v>
          </cell>
          <cell r="IK16">
            <v>1026</v>
          </cell>
          <cell r="IL16">
            <v>967</v>
          </cell>
          <cell r="IM16">
            <v>1342</v>
          </cell>
          <cell r="IN16">
            <v>1280</v>
          </cell>
          <cell r="IO16">
            <v>1060</v>
          </cell>
          <cell r="IP16">
            <v>1063</v>
          </cell>
          <cell r="IQ16">
            <v>844</v>
          </cell>
          <cell r="IR16">
            <v>883</v>
          </cell>
          <cell r="IS16">
            <v>887</v>
          </cell>
          <cell r="IT16">
            <v>787</v>
          </cell>
          <cell r="IU16">
            <v>741</v>
          </cell>
          <cell r="IV16">
            <v>808</v>
          </cell>
          <cell r="IW16">
            <v>643</v>
          </cell>
          <cell r="IX16">
            <v>661</v>
          </cell>
          <cell r="IY16">
            <v>491</v>
          </cell>
          <cell r="IZ16">
            <v>544</v>
          </cell>
          <cell r="JA16">
            <v>565</v>
          </cell>
          <cell r="JB16">
            <v>488</v>
          </cell>
          <cell r="JC16">
            <v>539</v>
          </cell>
          <cell r="JD16">
            <v>534</v>
          </cell>
          <cell r="JE16">
            <v>542</v>
          </cell>
          <cell r="JF16">
            <v>475</v>
          </cell>
          <cell r="JG16">
            <v>461</v>
          </cell>
          <cell r="JH16">
            <v>451</v>
          </cell>
          <cell r="JI16">
            <v>340</v>
          </cell>
          <cell r="JK16" t="str">
            <v>CASANARE</v>
          </cell>
          <cell r="JL16">
            <v>308</v>
          </cell>
          <cell r="JM16">
            <v>395</v>
          </cell>
          <cell r="JN16">
            <v>444</v>
          </cell>
          <cell r="JO16">
            <v>437</v>
          </cell>
          <cell r="JP16">
            <v>449</v>
          </cell>
          <cell r="JQ16">
            <v>499</v>
          </cell>
          <cell r="JR16">
            <v>561</v>
          </cell>
          <cell r="JS16">
            <v>652</v>
          </cell>
          <cell r="JT16">
            <v>632</v>
          </cell>
          <cell r="JU16">
            <v>628</v>
          </cell>
          <cell r="JV16">
            <v>660</v>
          </cell>
          <cell r="JW16">
            <v>651</v>
          </cell>
          <cell r="JX16">
            <v>354</v>
          </cell>
          <cell r="JY16">
            <v>534</v>
          </cell>
          <cell r="JZ16">
            <v>549</v>
          </cell>
          <cell r="KA16">
            <v>645</v>
          </cell>
          <cell r="KB16">
            <v>595</v>
          </cell>
          <cell r="KC16">
            <v>652</v>
          </cell>
          <cell r="KD16">
            <v>635</v>
          </cell>
          <cell r="KE16">
            <v>636</v>
          </cell>
          <cell r="KF16">
            <v>761</v>
          </cell>
          <cell r="KG16">
            <v>880</v>
          </cell>
          <cell r="KH16">
            <v>931</v>
          </cell>
          <cell r="KI16">
            <v>1034</v>
          </cell>
          <cell r="KJ16">
            <v>1106</v>
          </cell>
          <cell r="KK16">
            <v>1294</v>
          </cell>
          <cell r="KL16">
            <v>808</v>
          </cell>
          <cell r="KM16">
            <v>878</v>
          </cell>
          <cell r="KN16">
            <v>699</v>
          </cell>
          <cell r="KO16">
            <v>887</v>
          </cell>
          <cell r="KP16">
            <v>871</v>
          </cell>
          <cell r="KQ16">
            <v>843</v>
          </cell>
          <cell r="KR16">
            <v>939</v>
          </cell>
          <cell r="KS16">
            <v>820</v>
          </cell>
          <cell r="KT16">
            <v>859</v>
          </cell>
          <cell r="KU16">
            <v>893</v>
          </cell>
          <cell r="KV16">
            <v>832</v>
          </cell>
          <cell r="KW16">
            <v>744</v>
          </cell>
          <cell r="KX16">
            <v>756</v>
          </cell>
          <cell r="KY16">
            <v>687</v>
          </cell>
          <cell r="KZ16">
            <v>726</v>
          </cell>
          <cell r="LA16">
            <v>605</v>
          </cell>
          <cell r="LB16">
            <v>625</v>
          </cell>
          <cell r="LC16">
            <v>609</v>
          </cell>
          <cell r="LD16">
            <v>528</v>
          </cell>
          <cell r="LE16">
            <v>583</v>
          </cell>
          <cell r="LF16">
            <v>656</v>
          </cell>
          <cell r="LG16">
            <v>660</v>
          </cell>
          <cell r="LH16">
            <v>594</v>
          </cell>
          <cell r="LI16">
            <v>581</v>
          </cell>
          <cell r="LJ16">
            <v>522</v>
          </cell>
          <cell r="LK16">
            <v>372</v>
          </cell>
          <cell r="LM16" t="str">
            <v>CASANARE</v>
          </cell>
          <cell r="LN16">
            <v>340</v>
          </cell>
          <cell r="LO16">
            <v>460</v>
          </cell>
          <cell r="LP16">
            <v>496</v>
          </cell>
          <cell r="LQ16">
            <v>491</v>
          </cell>
          <cell r="LR16">
            <v>440</v>
          </cell>
          <cell r="LS16">
            <v>493</v>
          </cell>
          <cell r="LT16">
            <v>593</v>
          </cell>
          <cell r="LU16">
            <v>637</v>
          </cell>
          <cell r="LV16">
            <v>639</v>
          </cell>
          <cell r="LW16">
            <v>641</v>
          </cell>
          <cell r="LX16">
            <v>700</v>
          </cell>
          <cell r="LY16">
            <v>562</v>
          </cell>
          <cell r="LZ16">
            <v>627</v>
          </cell>
          <cell r="MA16">
            <v>661</v>
          </cell>
          <cell r="MB16">
            <v>712</v>
          </cell>
          <cell r="MC16">
            <v>343</v>
          </cell>
          <cell r="MD16">
            <v>596</v>
          </cell>
          <cell r="ME16">
            <v>515</v>
          </cell>
          <cell r="MF16">
            <v>524</v>
          </cell>
          <cell r="MG16">
            <v>536</v>
          </cell>
          <cell r="MH16">
            <v>646</v>
          </cell>
          <cell r="MI16">
            <v>617</v>
          </cell>
          <cell r="MJ16">
            <v>692</v>
          </cell>
          <cell r="MK16">
            <v>740</v>
          </cell>
          <cell r="ML16">
            <v>705</v>
          </cell>
          <cell r="MM16">
            <v>750</v>
          </cell>
          <cell r="MN16">
            <v>601</v>
          </cell>
          <cell r="MO16">
            <v>717</v>
          </cell>
          <cell r="MP16">
            <v>653</v>
          </cell>
          <cell r="MQ16">
            <v>670</v>
          </cell>
          <cell r="MR16">
            <v>805</v>
          </cell>
          <cell r="MS16">
            <v>781</v>
          </cell>
          <cell r="MT16">
            <v>736</v>
          </cell>
          <cell r="MU16">
            <v>663</v>
          </cell>
          <cell r="MV16">
            <v>829</v>
          </cell>
          <cell r="MW16">
            <v>736</v>
          </cell>
          <cell r="MX16">
            <v>777</v>
          </cell>
          <cell r="MY16">
            <v>718</v>
          </cell>
          <cell r="MZ16">
            <v>693</v>
          </cell>
          <cell r="NA16">
            <v>712</v>
          </cell>
          <cell r="NB16">
            <v>647</v>
          </cell>
          <cell r="NC16">
            <v>632</v>
          </cell>
          <cell r="ND16">
            <v>781</v>
          </cell>
          <cell r="NE16">
            <v>818</v>
          </cell>
          <cell r="NF16">
            <v>693</v>
          </cell>
          <cell r="NG16">
            <v>757</v>
          </cell>
          <cell r="NH16">
            <v>773</v>
          </cell>
          <cell r="NI16">
            <v>737</v>
          </cell>
          <cell r="NJ16">
            <v>624</v>
          </cell>
          <cell r="NK16">
            <v>619</v>
          </cell>
          <cell r="NL16">
            <v>453</v>
          </cell>
          <cell r="NM16">
            <v>253</v>
          </cell>
          <cell r="NO16" t="str">
            <v>CASANARE</v>
          </cell>
          <cell r="NP16">
            <v>207</v>
          </cell>
          <cell r="NQ16">
            <v>347</v>
          </cell>
          <cell r="NR16">
            <v>407</v>
          </cell>
          <cell r="NS16">
            <v>393</v>
          </cell>
          <cell r="NT16">
            <v>451</v>
          </cell>
          <cell r="NU16">
            <v>442</v>
          </cell>
          <cell r="NV16">
            <v>421</v>
          </cell>
          <cell r="NW16">
            <v>508</v>
          </cell>
          <cell r="NX16">
            <v>482</v>
          </cell>
          <cell r="NY16">
            <v>532</v>
          </cell>
          <cell r="NZ16">
            <v>786</v>
          </cell>
          <cell r="OA16">
            <v>982</v>
          </cell>
          <cell r="OB16">
            <v>394</v>
          </cell>
          <cell r="OC16">
            <v>272</v>
          </cell>
          <cell r="OD16">
            <v>146</v>
          </cell>
          <cell r="OE16">
            <v>228</v>
          </cell>
          <cell r="OF16">
            <v>166</v>
          </cell>
          <cell r="OG16">
            <v>156</v>
          </cell>
          <cell r="OH16">
            <v>177</v>
          </cell>
          <cell r="OI16">
            <v>126</v>
          </cell>
          <cell r="OJ16">
            <v>154</v>
          </cell>
          <cell r="OK16">
            <v>210</v>
          </cell>
          <cell r="OL16">
            <v>195</v>
          </cell>
          <cell r="OM16">
            <v>164</v>
          </cell>
          <cell r="ON16">
            <v>162</v>
          </cell>
          <cell r="OO16">
            <v>180</v>
          </cell>
          <cell r="OP16">
            <v>193</v>
          </cell>
          <cell r="OQ16">
            <v>216</v>
          </cell>
          <cell r="OR16">
            <v>227</v>
          </cell>
          <cell r="OS16">
            <v>293</v>
          </cell>
          <cell r="OT16">
            <v>272</v>
          </cell>
          <cell r="OU16">
            <v>289</v>
          </cell>
          <cell r="OV16">
            <v>308</v>
          </cell>
          <cell r="OW16">
            <v>290</v>
          </cell>
          <cell r="OX16">
            <v>268</v>
          </cell>
          <cell r="OY16">
            <v>275</v>
          </cell>
          <cell r="OZ16">
            <v>303</v>
          </cell>
          <cell r="PA16">
            <v>313</v>
          </cell>
          <cell r="PB16">
            <v>366</v>
          </cell>
          <cell r="PC16">
            <v>534</v>
          </cell>
          <cell r="PD16">
            <v>580</v>
          </cell>
          <cell r="PE16">
            <v>542</v>
          </cell>
          <cell r="PF16">
            <v>604</v>
          </cell>
          <cell r="PG16">
            <v>603</v>
          </cell>
          <cell r="PH16">
            <v>488</v>
          </cell>
          <cell r="PI16">
            <v>575</v>
          </cell>
          <cell r="PJ16">
            <v>362</v>
          </cell>
          <cell r="PK16">
            <v>363</v>
          </cell>
          <cell r="PL16">
            <v>307</v>
          </cell>
          <cell r="PM16">
            <v>340</v>
          </cell>
          <cell r="PN16">
            <v>473</v>
          </cell>
          <cell r="PO16">
            <v>293</v>
          </cell>
          <cell r="PQ16" t="str">
            <v>CASANARE</v>
          </cell>
          <cell r="PR16">
            <v>485</v>
          </cell>
          <cell r="PS16">
            <v>528</v>
          </cell>
          <cell r="PT16">
            <v>455</v>
          </cell>
          <cell r="PU16">
            <v>392</v>
          </cell>
          <cell r="PV16">
            <v>332</v>
          </cell>
          <cell r="PW16">
            <v>321</v>
          </cell>
          <cell r="PX16">
            <v>254</v>
          </cell>
          <cell r="PY16">
            <v>210</v>
          </cell>
          <cell r="PZ16">
            <v>215</v>
          </cell>
          <cell r="QA16">
            <v>249</v>
          </cell>
          <cell r="QB16">
            <v>244</v>
          </cell>
          <cell r="QC16">
            <v>291</v>
          </cell>
          <cell r="QD16">
            <v>221</v>
          </cell>
          <cell r="QE16">
            <v>382</v>
          </cell>
          <cell r="QF16">
            <v>449</v>
          </cell>
          <cell r="QG16">
            <v>357</v>
          </cell>
          <cell r="QH16">
            <v>393</v>
          </cell>
          <cell r="QI16">
            <v>407</v>
          </cell>
          <cell r="QJ16">
            <v>426</v>
          </cell>
          <cell r="QK16">
            <v>328</v>
          </cell>
          <cell r="QL16">
            <v>533</v>
          </cell>
          <cell r="QM16">
            <v>395</v>
          </cell>
          <cell r="QN16">
            <v>521</v>
          </cell>
          <cell r="QO16">
            <v>768</v>
          </cell>
          <cell r="QP16">
            <v>810</v>
          </cell>
          <cell r="QQ16">
            <v>879</v>
          </cell>
          <cell r="QR16">
            <v>877</v>
          </cell>
          <cell r="QS16">
            <v>783</v>
          </cell>
          <cell r="QT16">
            <v>732</v>
          </cell>
          <cell r="QU16">
            <v>662</v>
          </cell>
          <cell r="QV16">
            <v>1028</v>
          </cell>
          <cell r="QW16">
            <v>804</v>
          </cell>
          <cell r="QX16">
            <v>695</v>
          </cell>
          <cell r="QY16">
            <v>719</v>
          </cell>
          <cell r="QZ16">
            <v>677</v>
          </cell>
          <cell r="RA16">
            <v>635</v>
          </cell>
          <cell r="RB16">
            <v>667</v>
          </cell>
          <cell r="RC16">
            <v>619</v>
          </cell>
          <cell r="RD16">
            <v>591</v>
          </cell>
          <cell r="RE16">
            <v>413</v>
          </cell>
          <cell r="RF16">
            <v>358</v>
          </cell>
          <cell r="RG16">
            <v>357</v>
          </cell>
          <cell r="RH16">
            <v>358</v>
          </cell>
          <cell r="RI16">
            <v>358</v>
          </cell>
          <cell r="RJ16">
            <v>408</v>
          </cell>
          <cell r="RK16">
            <v>355</v>
          </cell>
          <cell r="RL16">
            <v>414</v>
          </cell>
          <cell r="RM16">
            <v>340</v>
          </cell>
          <cell r="RN16">
            <v>325</v>
          </cell>
          <cell r="RO16">
            <v>351</v>
          </cell>
          <cell r="RP16">
            <v>307</v>
          </cell>
          <cell r="RQ16">
            <v>286</v>
          </cell>
          <cell r="RS16" t="str">
            <v>CASANARE</v>
          </cell>
          <cell r="RT16">
            <v>390</v>
          </cell>
          <cell r="RU16">
            <v>365</v>
          </cell>
          <cell r="RV16">
            <v>608</v>
          </cell>
          <cell r="RW16">
            <v>767</v>
          </cell>
          <cell r="RX16">
            <v>668</v>
          </cell>
          <cell r="RY16">
            <v>516</v>
          </cell>
          <cell r="RZ16">
            <v>485</v>
          </cell>
          <cell r="SA16">
            <v>522</v>
          </cell>
          <cell r="SB16">
            <v>484</v>
          </cell>
          <cell r="SC16">
            <v>452</v>
          </cell>
          <cell r="SD16">
            <v>575</v>
          </cell>
          <cell r="SE16">
            <v>505</v>
          </cell>
          <cell r="SF16">
            <v>552</v>
          </cell>
          <cell r="SG16">
            <v>544</v>
          </cell>
          <cell r="SH16">
            <v>280</v>
          </cell>
          <cell r="SI16">
            <v>554</v>
          </cell>
          <cell r="SJ16">
            <v>679</v>
          </cell>
          <cell r="SK16">
            <v>818</v>
          </cell>
          <cell r="SL16">
            <v>1019</v>
          </cell>
          <cell r="SM16">
            <v>1235</v>
          </cell>
          <cell r="SN16">
            <v>1390</v>
          </cell>
          <cell r="SO16">
            <v>1347</v>
          </cell>
          <cell r="SP16">
            <v>1379</v>
          </cell>
          <cell r="SQ16">
            <v>1203</v>
          </cell>
          <cell r="SR16">
            <v>984</v>
          </cell>
          <cell r="SS16">
            <v>799</v>
          </cell>
          <cell r="ST16">
            <v>721</v>
          </cell>
          <cell r="SU16">
            <v>815</v>
          </cell>
          <cell r="SV16">
            <v>763</v>
          </cell>
          <cell r="SW16">
            <v>971</v>
          </cell>
          <cell r="SX16">
            <v>991</v>
          </cell>
          <cell r="SY16">
            <v>908</v>
          </cell>
          <cell r="SZ16">
            <v>714</v>
          </cell>
          <cell r="TA16">
            <v>704</v>
          </cell>
          <cell r="TB16">
            <v>721</v>
          </cell>
          <cell r="TC16">
            <v>751</v>
          </cell>
          <cell r="TD16">
            <v>613</v>
          </cell>
          <cell r="TE16">
            <v>722</v>
          </cell>
          <cell r="TF16">
            <v>746</v>
          </cell>
          <cell r="TG16">
            <v>692</v>
          </cell>
          <cell r="TH16">
            <v>705</v>
          </cell>
          <cell r="TI16">
            <v>677</v>
          </cell>
          <cell r="TJ16">
            <v>838</v>
          </cell>
          <cell r="TK16">
            <v>671</v>
          </cell>
          <cell r="TL16">
            <v>702</v>
          </cell>
          <cell r="TM16">
            <v>727</v>
          </cell>
          <cell r="TN16">
            <v>758</v>
          </cell>
          <cell r="TO16">
            <v>823</v>
          </cell>
        </row>
        <row r="17">
          <cell r="FG17" t="str">
            <v>CAUCA</v>
          </cell>
          <cell r="FH17">
            <v>1325</v>
          </cell>
          <cell r="FI17">
            <v>1860</v>
          </cell>
          <cell r="FJ17">
            <v>1882</v>
          </cell>
          <cell r="FK17">
            <v>1822</v>
          </cell>
          <cell r="FL17">
            <v>2007</v>
          </cell>
          <cell r="FM17">
            <v>2118</v>
          </cell>
          <cell r="FN17">
            <v>2181</v>
          </cell>
          <cell r="FO17">
            <v>2319</v>
          </cell>
          <cell r="FP17">
            <v>2532</v>
          </cell>
          <cell r="FQ17">
            <v>2154</v>
          </cell>
          <cell r="FR17">
            <v>2357</v>
          </cell>
          <cell r="FS17">
            <v>1355</v>
          </cell>
          <cell r="FT17">
            <v>2121</v>
          </cell>
          <cell r="FU17">
            <v>2138</v>
          </cell>
          <cell r="FV17">
            <v>2353</v>
          </cell>
          <cell r="FW17">
            <v>2374</v>
          </cell>
          <cell r="FX17">
            <v>2529</v>
          </cell>
          <cell r="FY17">
            <v>2418</v>
          </cell>
          <cell r="FZ17">
            <v>2581</v>
          </cell>
          <cell r="GA17">
            <v>2746</v>
          </cell>
          <cell r="GB17">
            <v>2947</v>
          </cell>
          <cell r="GC17">
            <v>2086</v>
          </cell>
          <cell r="GD17">
            <v>2527</v>
          </cell>
          <cell r="GE17">
            <v>2482</v>
          </cell>
          <cell r="GF17">
            <v>2612</v>
          </cell>
          <cell r="GG17">
            <v>2365</v>
          </cell>
          <cell r="GH17">
            <v>2023</v>
          </cell>
          <cell r="GI17">
            <v>2109</v>
          </cell>
          <cell r="GJ17">
            <v>2117</v>
          </cell>
          <cell r="GK17">
            <v>2058</v>
          </cell>
          <cell r="GL17">
            <v>2104</v>
          </cell>
          <cell r="GM17">
            <v>2475</v>
          </cell>
          <cell r="GN17">
            <v>2142</v>
          </cell>
          <cell r="GO17">
            <v>2343</v>
          </cell>
          <cell r="GP17">
            <v>2035</v>
          </cell>
          <cell r="GQ17">
            <v>2028</v>
          </cell>
          <cell r="GR17">
            <v>2249</v>
          </cell>
          <cell r="GS17">
            <v>2166</v>
          </cell>
          <cell r="GT17">
            <v>2211</v>
          </cell>
          <cell r="GU17">
            <v>2148</v>
          </cell>
          <cell r="GV17">
            <v>2139</v>
          </cell>
          <cell r="GW17">
            <v>1973</v>
          </cell>
          <cell r="GX17">
            <v>2380</v>
          </cell>
          <cell r="GY17">
            <v>1757</v>
          </cell>
          <cell r="GZ17">
            <v>1927</v>
          </cell>
          <cell r="HA17">
            <v>1974</v>
          </cell>
          <cell r="HB17">
            <v>2298</v>
          </cell>
          <cell r="HC17">
            <v>2179</v>
          </cell>
          <cell r="HD17">
            <v>1714</v>
          </cell>
          <cell r="HE17">
            <v>2171</v>
          </cell>
          <cell r="HF17">
            <v>1826</v>
          </cell>
          <cell r="HG17">
            <v>1619</v>
          </cell>
          <cell r="HI17" t="str">
            <v>CAUCA</v>
          </cell>
          <cell r="HJ17">
            <v>1523</v>
          </cell>
          <cell r="HK17">
            <v>2230</v>
          </cell>
          <cell r="HL17">
            <v>2484</v>
          </cell>
          <cell r="HM17">
            <v>2417</v>
          </cell>
          <cell r="HN17">
            <v>2638</v>
          </cell>
          <cell r="HO17">
            <v>2345</v>
          </cell>
          <cell r="HP17">
            <v>2561</v>
          </cell>
          <cell r="HQ17">
            <v>2850</v>
          </cell>
          <cell r="HR17">
            <v>2463</v>
          </cell>
          <cell r="HS17">
            <v>2728</v>
          </cell>
          <cell r="HT17">
            <v>2862</v>
          </cell>
          <cell r="HU17">
            <v>2935</v>
          </cell>
          <cell r="HV17">
            <v>3078</v>
          </cell>
          <cell r="HW17">
            <v>2932</v>
          </cell>
          <cell r="HX17">
            <v>1770</v>
          </cell>
          <cell r="HY17">
            <v>2806</v>
          </cell>
          <cell r="HZ17">
            <v>2977</v>
          </cell>
          <cell r="IA17">
            <v>2573</v>
          </cell>
          <cell r="IB17">
            <v>2882</v>
          </cell>
          <cell r="IC17">
            <v>3281</v>
          </cell>
          <cell r="ID17">
            <v>3252</v>
          </cell>
          <cell r="IE17">
            <v>2930</v>
          </cell>
          <cell r="IF17">
            <v>3134</v>
          </cell>
          <cell r="IG17">
            <v>2929</v>
          </cell>
          <cell r="IH17">
            <v>2600</v>
          </cell>
          <cell r="II17">
            <v>2430</v>
          </cell>
          <cell r="IJ17">
            <v>2482</v>
          </cell>
          <cell r="IK17">
            <v>2573</v>
          </cell>
          <cell r="IL17">
            <v>2323</v>
          </cell>
          <cell r="IM17">
            <v>2793</v>
          </cell>
          <cell r="IN17">
            <v>2129</v>
          </cell>
          <cell r="IO17">
            <v>2428</v>
          </cell>
          <cell r="IP17">
            <v>2597</v>
          </cell>
          <cell r="IQ17">
            <v>2252</v>
          </cell>
          <cell r="IR17">
            <v>2783</v>
          </cell>
          <cell r="IS17">
            <v>2691</v>
          </cell>
          <cell r="IT17">
            <v>2776</v>
          </cell>
          <cell r="IU17">
            <v>2443</v>
          </cell>
          <cell r="IV17">
            <v>2589</v>
          </cell>
          <cell r="IW17">
            <v>2304</v>
          </cell>
          <cell r="IX17">
            <v>2495</v>
          </cell>
          <cell r="IY17">
            <v>2320</v>
          </cell>
          <cell r="IZ17">
            <v>2345</v>
          </cell>
          <cell r="JA17">
            <v>2112</v>
          </cell>
          <cell r="JB17">
            <v>2259</v>
          </cell>
          <cell r="JC17">
            <v>2396</v>
          </cell>
          <cell r="JD17">
            <v>2260</v>
          </cell>
          <cell r="JE17">
            <v>2312</v>
          </cell>
          <cell r="JF17">
            <v>1675</v>
          </cell>
          <cell r="JG17">
            <v>2203</v>
          </cell>
          <cell r="JH17">
            <v>1812</v>
          </cell>
          <cell r="JI17">
            <v>1553</v>
          </cell>
          <cell r="JK17" t="str">
            <v>CAUCA</v>
          </cell>
          <cell r="JL17">
            <v>1617</v>
          </cell>
          <cell r="JM17">
            <v>2501</v>
          </cell>
          <cell r="JN17">
            <v>2629</v>
          </cell>
          <cell r="JO17">
            <v>2609</v>
          </cell>
          <cell r="JP17">
            <v>2470</v>
          </cell>
          <cell r="JQ17">
            <v>2566</v>
          </cell>
          <cell r="JR17">
            <v>2839</v>
          </cell>
          <cell r="JS17">
            <v>3114</v>
          </cell>
          <cell r="JT17">
            <v>2908</v>
          </cell>
          <cell r="JU17">
            <v>2846</v>
          </cell>
          <cell r="JV17">
            <v>2897</v>
          </cell>
          <cell r="JW17">
            <v>2970</v>
          </cell>
          <cell r="JX17">
            <v>2235</v>
          </cell>
          <cell r="JY17">
            <v>2676</v>
          </cell>
          <cell r="JZ17">
            <v>2870</v>
          </cell>
          <cell r="KA17">
            <v>3108</v>
          </cell>
          <cell r="KB17">
            <v>2999</v>
          </cell>
          <cell r="KC17">
            <v>2870</v>
          </cell>
          <cell r="KD17">
            <v>3011</v>
          </cell>
          <cell r="KE17">
            <v>3219</v>
          </cell>
          <cell r="KF17">
            <v>3044</v>
          </cell>
          <cell r="KG17">
            <v>3045</v>
          </cell>
          <cell r="KH17">
            <v>3058</v>
          </cell>
          <cell r="KI17">
            <v>3249</v>
          </cell>
          <cell r="KJ17">
            <v>3663</v>
          </cell>
          <cell r="KK17">
            <v>3450</v>
          </cell>
          <cell r="KL17">
            <v>2787</v>
          </cell>
          <cell r="KM17">
            <v>2990</v>
          </cell>
          <cell r="KN17">
            <v>2311</v>
          </cell>
          <cell r="KO17">
            <v>3114</v>
          </cell>
          <cell r="KP17">
            <v>2608</v>
          </cell>
          <cell r="KQ17">
            <v>2648</v>
          </cell>
          <cell r="KR17">
            <v>2700</v>
          </cell>
          <cell r="KS17">
            <v>2668</v>
          </cell>
          <cell r="KT17">
            <v>2913</v>
          </cell>
          <cell r="KU17">
            <v>3054</v>
          </cell>
          <cell r="KV17">
            <v>3048</v>
          </cell>
          <cell r="KW17">
            <v>2900</v>
          </cell>
          <cell r="KX17">
            <v>2762</v>
          </cell>
          <cell r="KY17">
            <v>2165</v>
          </cell>
          <cell r="KZ17">
            <v>2431</v>
          </cell>
          <cell r="LA17">
            <v>2364</v>
          </cell>
          <cell r="LB17">
            <v>2476</v>
          </cell>
          <cell r="LC17">
            <v>2219</v>
          </cell>
          <cell r="LD17">
            <v>1998</v>
          </cell>
          <cell r="LE17">
            <v>2260</v>
          </cell>
          <cell r="LF17">
            <v>2671</v>
          </cell>
          <cell r="LG17">
            <v>2512</v>
          </cell>
          <cell r="LH17">
            <v>2173</v>
          </cell>
          <cell r="LI17">
            <v>2351</v>
          </cell>
          <cell r="LJ17">
            <v>2168</v>
          </cell>
          <cell r="LK17">
            <v>1464</v>
          </cell>
          <cell r="LM17" t="str">
            <v>CAUCA</v>
          </cell>
          <cell r="LN17">
            <v>1257</v>
          </cell>
          <cell r="LO17">
            <v>1781</v>
          </cell>
          <cell r="LP17">
            <v>2578</v>
          </cell>
          <cell r="LQ17">
            <v>2289</v>
          </cell>
          <cell r="LR17">
            <v>2156</v>
          </cell>
          <cell r="LS17">
            <v>2448</v>
          </cell>
          <cell r="LT17">
            <v>2747</v>
          </cell>
          <cell r="LU17">
            <v>2930</v>
          </cell>
          <cell r="LV17">
            <v>2694</v>
          </cell>
          <cell r="LW17">
            <v>2635</v>
          </cell>
          <cell r="LX17">
            <v>2736</v>
          </cell>
          <cell r="LY17">
            <v>2286</v>
          </cell>
          <cell r="LZ17">
            <v>2446</v>
          </cell>
          <cell r="MA17">
            <v>2219</v>
          </cell>
          <cell r="MB17">
            <v>2487</v>
          </cell>
          <cell r="MC17">
            <v>1716</v>
          </cell>
          <cell r="MD17">
            <v>2211</v>
          </cell>
          <cell r="ME17">
            <v>2112</v>
          </cell>
          <cell r="MF17">
            <v>2335</v>
          </cell>
          <cell r="MG17">
            <v>3205</v>
          </cell>
          <cell r="MH17">
            <v>2570</v>
          </cell>
          <cell r="MI17">
            <v>2628</v>
          </cell>
          <cell r="MJ17">
            <v>2385</v>
          </cell>
          <cell r="MK17">
            <v>2847</v>
          </cell>
          <cell r="ML17">
            <v>2867</v>
          </cell>
          <cell r="MM17">
            <v>2127</v>
          </cell>
          <cell r="MN17">
            <v>1904</v>
          </cell>
          <cell r="MO17">
            <v>2102</v>
          </cell>
          <cell r="MP17">
            <v>2453</v>
          </cell>
          <cell r="MQ17">
            <v>3162</v>
          </cell>
          <cell r="MR17">
            <v>2714</v>
          </cell>
          <cell r="MS17">
            <v>2326</v>
          </cell>
          <cell r="MT17">
            <v>2666</v>
          </cell>
          <cell r="MU17">
            <v>2527</v>
          </cell>
          <cell r="MV17">
            <v>2427</v>
          </cell>
          <cell r="MW17">
            <v>2890</v>
          </cell>
          <cell r="MX17">
            <v>2964</v>
          </cell>
          <cell r="MY17">
            <v>2902</v>
          </cell>
          <cell r="MZ17">
            <v>2713</v>
          </cell>
          <cell r="NA17">
            <v>2688</v>
          </cell>
          <cell r="NB17">
            <v>2723</v>
          </cell>
          <cell r="NC17">
            <v>2189</v>
          </cell>
          <cell r="ND17">
            <v>2561</v>
          </cell>
          <cell r="NE17">
            <v>2428</v>
          </cell>
          <cell r="NF17">
            <v>2231</v>
          </cell>
          <cell r="NG17">
            <v>1768</v>
          </cell>
          <cell r="NH17">
            <v>2373</v>
          </cell>
          <cell r="NI17">
            <v>2297</v>
          </cell>
          <cell r="NJ17">
            <v>2439</v>
          </cell>
          <cell r="NK17">
            <v>2396</v>
          </cell>
          <cell r="NL17">
            <v>2775</v>
          </cell>
          <cell r="NM17">
            <v>1899</v>
          </cell>
          <cell r="NO17" t="str">
            <v>CAUCA</v>
          </cell>
          <cell r="NP17">
            <v>1861</v>
          </cell>
          <cell r="NQ17">
            <v>3632</v>
          </cell>
          <cell r="NR17">
            <v>3895</v>
          </cell>
          <cell r="NS17">
            <v>3249</v>
          </cell>
          <cell r="NT17">
            <v>3683</v>
          </cell>
          <cell r="NU17">
            <v>2776</v>
          </cell>
          <cell r="NV17">
            <v>3190</v>
          </cell>
          <cell r="NW17">
            <v>3022</v>
          </cell>
          <cell r="NX17">
            <v>3649</v>
          </cell>
          <cell r="NY17">
            <v>4080</v>
          </cell>
          <cell r="NZ17">
            <v>4824</v>
          </cell>
          <cell r="OA17">
            <v>3808</v>
          </cell>
          <cell r="OB17">
            <v>1741</v>
          </cell>
          <cell r="OC17">
            <v>998</v>
          </cell>
          <cell r="OD17">
            <v>921</v>
          </cell>
          <cell r="OE17">
            <v>956</v>
          </cell>
          <cell r="OF17">
            <v>1396</v>
          </cell>
          <cell r="OG17">
            <v>1637</v>
          </cell>
          <cell r="OH17">
            <v>862</v>
          </cell>
          <cell r="OI17">
            <v>1269</v>
          </cell>
          <cell r="OJ17">
            <v>1347</v>
          </cell>
          <cell r="OK17">
            <v>1659</v>
          </cell>
          <cell r="OL17">
            <v>995</v>
          </cell>
          <cell r="OM17">
            <v>1109</v>
          </cell>
          <cell r="ON17">
            <v>1261</v>
          </cell>
          <cell r="OO17">
            <v>1360</v>
          </cell>
          <cell r="OP17">
            <v>943</v>
          </cell>
          <cell r="OQ17">
            <v>1485</v>
          </cell>
          <cell r="OR17">
            <v>1114</v>
          </cell>
          <cell r="OS17">
            <v>1443</v>
          </cell>
          <cell r="OT17">
            <v>1187</v>
          </cell>
          <cell r="OU17">
            <v>1412</v>
          </cell>
          <cell r="OV17">
            <v>1352</v>
          </cell>
          <cell r="OW17">
            <v>1089</v>
          </cell>
          <cell r="OX17">
            <v>1111</v>
          </cell>
          <cell r="OY17">
            <v>835</v>
          </cell>
          <cell r="OZ17">
            <v>981</v>
          </cell>
          <cell r="PA17">
            <v>944</v>
          </cell>
          <cell r="PB17">
            <v>955</v>
          </cell>
          <cell r="PC17">
            <v>882</v>
          </cell>
          <cell r="PD17">
            <v>807</v>
          </cell>
          <cell r="PE17">
            <v>770</v>
          </cell>
          <cell r="PF17">
            <v>1014</v>
          </cell>
          <cell r="PG17">
            <v>1050</v>
          </cell>
          <cell r="PH17">
            <v>951</v>
          </cell>
          <cell r="PI17">
            <v>1025</v>
          </cell>
          <cell r="PJ17">
            <v>888</v>
          </cell>
          <cell r="PK17">
            <v>1011</v>
          </cell>
          <cell r="PL17">
            <v>684</v>
          </cell>
          <cell r="PM17">
            <v>819</v>
          </cell>
          <cell r="PN17">
            <v>1012</v>
          </cell>
          <cell r="PO17">
            <v>811</v>
          </cell>
          <cell r="PQ17" t="str">
            <v>CAUCA</v>
          </cell>
          <cell r="PR17">
            <v>1155</v>
          </cell>
          <cell r="PS17">
            <v>1238</v>
          </cell>
          <cell r="PT17">
            <v>1468</v>
          </cell>
          <cell r="PU17">
            <v>1376</v>
          </cell>
          <cell r="PV17">
            <v>963</v>
          </cell>
          <cell r="PW17">
            <v>1231</v>
          </cell>
          <cell r="PX17">
            <v>850</v>
          </cell>
          <cell r="PY17">
            <v>1109</v>
          </cell>
          <cell r="PZ17">
            <v>683</v>
          </cell>
          <cell r="QA17">
            <v>847</v>
          </cell>
          <cell r="QB17">
            <v>1028</v>
          </cell>
          <cell r="QC17">
            <v>1219</v>
          </cell>
          <cell r="QD17">
            <v>802</v>
          </cell>
          <cell r="QE17">
            <v>1216</v>
          </cell>
          <cell r="QF17">
            <v>1411</v>
          </cell>
          <cell r="QG17">
            <v>1613</v>
          </cell>
          <cell r="QH17">
            <v>1320</v>
          </cell>
          <cell r="QI17">
            <v>1217</v>
          </cell>
          <cell r="QJ17">
            <v>1331</v>
          </cell>
          <cell r="QK17">
            <v>1194</v>
          </cell>
          <cell r="QL17">
            <v>1733</v>
          </cell>
          <cell r="QM17">
            <v>1394</v>
          </cell>
          <cell r="QN17">
            <v>1479</v>
          </cell>
          <cell r="QO17">
            <v>1463</v>
          </cell>
          <cell r="QP17">
            <v>1800</v>
          </cell>
          <cell r="QQ17">
            <v>1767</v>
          </cell>
          <cell r="QR17">
            <v>1637</v>
          </cell>
          <cell r="QS17">
            <v>1763</v>
          </cell>
          <cell r="QT17">
            <v>1680</v>
          </cell>
          <cell r="QU17">
            <v>1900</v>
          </cell>
          <cell r="QV17">
            <v>1781</v>
          </cell>
          <cell r="QW17">
            <v>1618</v>
          </cell>
          <cell r="QX17">
            <v>1242</v>
          </cell>
          <cell r="QY17">
            <v>1439</v>
          </cell>
          <cell r="QZ17">
            <v>1369</v>
          </cell>
          <cell r="RA17">
            <v>1411</v>
          </cell>
          <cell r="RB17">
            <v>1433</v>
          </cell>
          <cell r="RC17">
            <v>1647</v>
          </cell>
          <cell r="RD17">
            <v>1418</v>
          </cell>
          <cell r="RE17">
            <v>1445</v>
          </cell>
          <cell r="RF17">
            <v>1414</v>
          </cell>
          <cell r="RG17">
            <v>1396</v>
          </cell>
          <cell r="RH17">
            <v>1564</v>
          </cell>
          <cell r="RI17">
            <v>1284</v>
          </cell>
          <cell r="RJ17">
            <v>1650</v>
          </cell>
          <cell r="RK17">
            <v>1514</v>
          </cell>
          <cell r="RL17">
            <v>2034</v>
          </cell>
          <cell r="RM17">
            <v>1560</v>
          </cell>
          <cell r="RN17">
            <v>1580</v>
          </cell>
          <cell r="RO17">
            <v>1729</v>
          </cell>
          <cell r="RP17">
            <v>1523</v>
          </cell>
          <cell r="RQ17">
            <v>1530</v>
          </cell>
          <cell r="RS17" t="str">
            <v>CAUCA</v>
          </cell>
          <cell r="RT17">
            <v>3125</v>
          </cell>
          <cell r="RU17">
            <v>3631</v>
          </cell>
          <cell r="RV17">
            <v>3470</v>
          </cell>
          <cell r="RW17">
            <v>2489</v>
          </cell>
          <cell r="RX17">
            <v>1797</v>
          </cell>
          <cell r="RY17">
            <v>1616</v>
          </cell>
          <cell r="RZ17">
            <v>1657</v>
          </cell>
          <cell r="SA17">
            <v>1711</v>
          </cell>
          <cell r="SB17">
            <v>1679</v>
          </cell>
          <cell r="SC17">
            <v>1881</v>
          </cell>
          <cell r="SD17">
            <v>1910</v>
          </cell>
          <cell r="SE17">
            <v>2128</v>
          </cell>
          <cell r="SF17">
            <v>2158</v>
          </cell>
          <cell r="SG17">
            <v>2335</v>
          </cell>
          <cell r="SH17">
            <v>1542</v>
          </cell>
          <cell r="SI17">
            <v>2188</v>
          </cell>
          <cell r="SJ17">
            <v>2543</v>
          </cell>
          <cell r="SK17">
            <v>2550</v>
          </cell>
          <cell r="SL17">
            <v>3857</v>
          </cell>
          <cell r="SM17">
            <v>2643</v>
          </cell>
          <cell r="SN17">
            <v>2491</v>
          </cell>
          <cell r="SO17">
            <v>2534</v>
          </cell>
          <cell r="SP17">
            <v>2734</v>
          </cell>
          <cell r="SQ17">
            <v>2993</v>
          </cell>
          <cell r="SR17">
            <v>2726</v>
          </cell>
          <cell r="SS17">
            <v>4231</v>
          </cell>
          <cell r="ST17">
            <v>2866</v>
          </cell>
          <cell r="SU17">
            <v>3265</v>
          </cell>
          <cell r="SV17">
            <v>3164</v>
          </cell>
          <cell r="SW17">
            <v>2773</v>
          </cell>
          <cell r="SX17">
            <v>2225</v>
          </cell>
          <cell r="SY17">
            <v>2122</v>
          </cell>
          <cell r="SZ17">
            <v>1831</v>
          </cell>
          <cell r="TA17">
            <v>2405</v>
          </cell>
          <cell r="TB17">
            <v>2303</v>
          </cell>
          <cell r="TC17">
            <v>2281</v>
          </cell>
          <cell r="TD17">
            <v>2552</v>
          </cell>
          <cell r="TE17">
            <v>2408</v>
          </cell>
          <cell r="TF17">
            <v>2434</v>
          </cell>
          <cell r="TG17">
            <v>2604</v>
          </cell>
          <cell r="TH17">
            <v>2069</v>
          </cell>
          <cell r="TI17">
            <v>2508</v>
          </cell>
          <cell r="TJ17">
            <v>3210</v>
          </cell>
          <cell r="TK17">
            <v>2529</v>
          </cell>
          <cell r="TL17">
            <v>2628</v>
          </cell>
          <cell r="TM17">
            <v>2162</v>
          </cell>
          <cell r="TN17">
            <v>2601</v>
          </cell>
          <cell r="TO17">
            <v>1941</v>
          </cell>
        </row>
        <row r="18">
          <cell r="FG18" t="str">
            <v>CESAR</v>
          </cell>
          <cell r="FH18">
            <v>1544</v>
          </cell>
          <cell r="FI18">
            <v>2032</v>
          </cell>
          <cell r="FJ18">
            <v>1612</v>
          </cell>
          <cell r="FK18">
            <v>2427</v>
          </cell>
          <cell r="FL18">
            <v>2112</v>
          </cell>
          <cell r="FM18">
            <v>2852</v>
          </cell>
          <cell r="FN18">
            <v>1978</v>
          </cell>
          <cell r="FO18">
            <v>1908</v>
          </cell>
          <cell r="FP18">
            <v>1770</v>
          </cell>
          <cell r="FQ18">
            <v>2172</v>
          </cell>
          <cell r="FR18">
            <v>1788</v>
          </cell>
          <cell r="FS18">
            <v>1012</v>
          </cell>
          <cell r="FT18">
            <v>1754</v>
          </cell>
          <cell r="FU18">
            <v>1775</v>
          </cell>
          <cell r="FV18">
            <v>2508</v>
          </cell>
          <cell r="FW18">
            <v>1732</v>
          </cell>
          <cell r="FX18">
            <v>1763</v>
          </cell>
          <cell r="FY18">
            <v>1574</v>
          </cell>
          <cell r="FZ18">
            <v>1776</v>
          </cell>
          <cell r="GA18">
            <v>2038</v>
          </cell>
          <cell r="GB18">
            <v>2016</v>
          </cell>
          <cell r="GC18">
            <v>1586</v>
          </cell>
          <cell r="GD18">
            <v>1881</v>
          </cell>
          <cell r="GE18">
            <v>2096</v>
          </cell>
          <cell r="GF18">
            <v>1969</v>
          </cell>
          <cell r="GG18">
            <v>1980</v>
          </cell>
          <cell r="GH18">
            <v>1765</v>
          </cell>
          <cell r="GI18">
            <v>2029</v>
          </cell>
          <cell r="GJ18">
            <v>2239</v>
          </cell>
          <cell r="GK18">
            <v>2416</v>
          </cell>
          <cell r="GL18">
            <v>2341</v>
          </cell>
          <cell r="GM18">
            <v>2353</v>
          </cell>
          <cell r="GN18">
            <v>2598</v>
          </cell>
          <cell r="GO18">
            <v>3083</v>
          </cell>
          <cell r="GP18">
            <v>2251</v>
          </cell>
          <cell r="GQ18">
            <v>2227</v>
          </cell>
          <cell r="GR18">
            <v>2444</v>
          </cell>
          <cell r="GS18">
            <v>2362</v>
          </cell>
          <cell r="GT18">
            <v>2160</v>
          </cell>
          <cell r="GU18">
            <v>2427</v>
          </cell>
          <cell r="GV18">
            <v>2671</v>
          </cell>
          <cell r="GW18">
            <v>2211</v>
          </cell>
          <cell r="GX18">
            <v>2406</v>
          </cell>
          <cell r="GY18">
            <v>2373</v>
          </cell>
          <cell r="GZ18">
            <v>2449</v>
          </cell>
          <cell r="HA18">
            <v>2646</v>
          </cell>
          <cell r="HB18">
            <v>3357</v>
          </cell>
          <cell r="HC18">
            <v>2900</v>
          </cell>
          <cell r="HD18">
            <v>2389</v>
          </cell>
          <cell r="HE18">
            <v>2714</v>
          </cell>
          <cell r="HF18">
            <v>3064</v>
          </cell>
          <cell r="HG18">
            <v>1811</v>
          </cell>
          <cell r="HI18" t="str">
            <v>CESAR</v>
          </cell>
          <cell r="HJ18">
            <v>2348</v>
          </cell>
          <cell r="HK18">
            <v>2238</v>
          </cell>
          <cell r="HL18">
            <v>2880</v>
          </cell>
          <cell r="HM18">
            <v>2497</v>
          </cell>
          <cell r="HN18">
            <v>2784</v>
          </cell>
          <cell r="HO18">
            <v>2858</v>
          </cell>
          <cell r="HP18">
            <v>3101</v>
          </cell>
          <cell r="HQ18">
            <v>3579</v>
          </cell>
          <cell r="HR18">
            <v>3423</v>
          </cell>
          <cell r="HS18">
            <v>3880</v>
          </cell>
          <cell r="HT18">
            <v>3661</v>
          </cell>
          <cell r="HU18">
            <v>3067</v>
          </cell>
          <cell r="HV18">
            <v>2709</v>
          </cell>
          <cell r="HW18">
            <v>2857</v>
          </cell>
          <cell r="HX18">
            <v>2183</v>
          </cell>
          <cell r="HY18">
            <v>3192</v>
          </cell>
          <cell r="HZ18">
            <v>2949</v>
          </cell>
          <cell r="IA18">
            <v>2664</v>
          </cell>
          <cell r="IB18">
            <v>3474</v>
          </cell>
          <cell r="IC18">
            <v>3844</v>
          </cell>
          <cell r="ID18">
            <v>3167</v>
          </cell>
          <cell r="IE18">
            <v>3400</v>
          </cell>
          <cell r="IF18">
            <v>3557</v>
          </cell>
          <cell r="IG18">
            <v>3335</v>
          </cell>
          <cell r="IH18">
            <v>2580</v>
          </cell>
          <cell r="II18">
            <v>2644</v>
          </cell>
          <cell r="IJ18">
            <v>2915</v>
          </cell>
          <cell r="IK18">
            <v>3233</v>
          </cell>
          <cell r="IL18">
            <v>2880</v>
          </cell>
          <cell r="IM18">
            <v>3431</v>
          </cell>
          <cell r="IN18">
            <v>3573</v>
          </cell>
          <cell r="IO18">
            <v>3443</v>
          </cell>
          <cell r="IP18">
            <v>4028</v>
          </cell>
          <cell r="IQ18">
            <v>3771</v>
          </cell>
          <cell r="IR18">
            <v>4889</v>
          </cell>
          <cell r="IS18">
            <v>4808</v>
          </cell>
          <cell r="IT18">
            <v>4630</v>
          </cell>
          <cell r="IU18">
            <v>5054</v>
          </cell>
          <cell r="IV18">
            <v>4453</v>
          </cell>
          <cell r="IW18">
            <v>4735</v>
          </cell>
          <cell r="IX18">
            <v>4281</v>
          </cell>
          <cell r="IY18">
            <v>3550</v>
          </cell>
          <cell r="IZ18">
            <v>3240</v>
          </cell>
          <cell r="JA18">
            <v>2905</v>
          </cell>
          <cell r="JB18">
            <v>2499</v>
          </cell>
          <cell r="JC18">
            <v>2653</v>
          </cell>
          <cell r="JD18">
            <v>2892</v>
          </cell>
          <cell r="JE18">
            <v>3087</v>
          </cell>
          <cell r="JF18">
            <v>2508</v>
          </cell>
          <cell r="JG18">
            <v>2707</v>
          </cell>
          <cell r="JH18">
            <v>2224</v>
          </cell>
          <cell r="JI18">
            <v>1328</v>
          </cell>
          <cell r="JK18" t="str">
            <v>CESAR</v>
          </cell>
          <cell r="JL18">
            <v>1570</v>
          </cell>
          <cell r="JM18">
            <v>2363</v>
          </cell>
          <cell r="JN18">
            <v>2584</v>
          </cell>
          <cell r="JO18">
            <v>2233</v>
          </cell>
          <cell r="JP18">
            <v>3037</v>
          </cell>
          <cell r="JQ18">
            <v>2425</v>
          </cell>
          <cell r="JR18">
            <v>2582</v>
          </cell>
          <cell r="JS18">
            <v>3261</v>
          </cell>
          <cell r="JT18">
            <v>3237</v>
          </cell>
          <cell r="JU18">
            <v>3349</v>
          </cell>
          <cell r="JV18">
            <v>2636</v>
          </cell>
          <cell r="JW18">
            <v>2913</v>
          </cell>
          <cell r="JX18">
            <v>1976</v>
          </cell>
          <cell r="JY18">
            <v>2769</v>
          </cell>
          <cell r="JZ18">
            <v>2239</v>
          </cell>
          <cell r="KA18">
            <v>3107</v>
          </cell>
          <cell r="KB18">
            <v>2741</v>
          </cell>
          <cell r="KC18">
            <v>2743</v>
          </cell>
          <cell r="KD18">
            <v>2686</v>
          </cell>
          <cell r="KE18">
            <v>2688</v>
          </cell>
          <cell r="KF18">
            <v>4264</v>
          </cell>
          <cell r="KG18">
            <v>3742</v>
          </cell>
          <cell r="KH18">
            <v>3236</v>
          </cell>
          <cell r="KI18">
            <v>3904</v>
          </cell>
          <cell r="KJ18">
            <v>4013</v>
          </cell>
          <cell r="KK18">
            <v>3704</v>
          </cell>
          <cell r="KL18">
            <v>2717</v>
          </cell>
          <cell r="KM18">
            <v>2982</v>
          </cell>
          <cell r="KN18">
            <v>2480</v>
          </cell>
          <cell r="KO18">
            <v>2401</v>
          </cell>
          <cell r="KP18">
            <v>2700</v>
          </cell>
          <cell r="KQ18">
            <v>3055</v>
          </cell>
          <cell r="KR18">
            <v>2947</v>
          </cell>
          <cell r="KS18">
            <v>2574</v>
          </cell>
          <cell r="KT18">
            <v>3234</v>
          </cell>
          <cell r="KU18">
            <v>3401</v>
          </cell>
          <cell r="KV18">
            <v>3462</v>
          </cell>
          <cell r="KW18">
            <v>3438</v>
          </cell>
          <cell r="KX18">
            <v>3376</v>
          </cell>
          <cell r="KY18">
            <v>3534</v>
          </cell>
          <cell r="KZ18">
            <v>3257</v>
          </cell>
          <cell r="LA18">
            <v>3118</v>
          </cell>
          <cell r="LB18">
            <v>3292</v>
          </cell>
          <cell r="LC18">
            <v>3374</v>
          </cell>
          <cell r="LD18">
            <v>3210</v>
          </cell>
          <cell r="LE18">
            <v>3050</v>
          </cell>
          <cell r="LF18">
            <v>3555</v>
          </cell>
          <cell r="LG18">
            <v>3600</v>
          </cell>
          <cell r="LH18">
            <v>3342</v>
          </cell>
          <cell r="LI18">
            <v>3200</v>
          </cell>
          <cell r="LJ18">
            <v>2789</v>
          </cell>
          <cell r="LK18">
            <v>1995</v>
          </cell>
          <cell r="LM18" t="str">
            <v>CESAR</v>
          </cell>
          <cell r="LN18">
            <v>1589</v>
          </cell>
          <cell r="LO18">
            <v>2232</v>
          </cell>
          <cell r="LP18">
            <v>2251</v>
          </cell>
          <cell r="LQ18">
            <v>2106</v>
          </cell>
          <cell r="LR18">
            <v>2092</v>
          </cell>
          <cell r="LS18">
            <v>2102</v>
          </cell>
          <cell r="LT18">
            <v>2667</v>
          </cell>
          <cell r="LU18">
            <v>2713</v>
          </cell>
          <cell r="LV18">
            <v>2926</v>
          </cell>
          <cell r="LW18">
            <v>3116</v>
          </cell>
          <cell r="LX18">
            <v>2879</v>
          </cell>
          <cell r="LY18">
            <v>2968</v>
          </cell>
          <cell r="LZ18">
            <v>1738</v>
          </cell>
          <cell r="MA18">
            <v>2878</v>
          </cell>
          <cell r="MB18">
            <v>2798</v>
          </cell>
          <cell r="MC18">
            <v>2132</v>
          </cell>
          <cell r="MD18">
            <v>2645</v>
          </cell>
          <cell r="ME18">
            <v>2490</v>
          </cell>
          <cell r="MF18">
            <v>2632</v>
          </cell>
          <cell r="MG18">
            <v>2955</v>
          </cell>
          <cell r="MH18">
            <v>3342</v>
          </cell>
          <cell r="MI18">
            <v>3707</v>
          </cell>
          <cell r="MJ18">
            <v>3335</v>
          </cell>
          <cell r="MK18">
            <v>3665</v>
          </cell>
          <cell r="ML18">
            <v>4044</v>
          </cell>
          <cell r="MM18">
            <v>3311</v>
          </cell>
          <cell r="MN18">
            <v>2629</v>
          </cell>
          <cell r="MO18">
            <v>2970</v>
          </cell>
          <cell r="MP18">
            <v>2604</v>
          </cell>
          <cell r="MQ18">
            <v>3278</v>
          </cell>
          <cell r="MR18">
            <v>1989</v>
          </cell>
          <cell r="MS18">
            <v>1926</v>
          </cell>
          <cell r="MT18">
            <v>1933</v>
          </cell>
          <cell r="MU18">
            <v>1955</v>
          </cell>
          <cell r="MV18">
            <v>2479</v>
          </cell>
          <cell r="MW18">
            <v>1912</v>
          </cell>
          <cell r="MX18">
            <v>1799</v>
          </cell>
          <cell r="MY18">
            <v>2273</v>
          </cell>
          <cell r="MZ18">
            <v>2623</v>
          </cell>
          <cell r="NA18">
            <v>2864</v>
          </cell>
          <cell r="NB18">
            <v>2131</v>
          </cell>
          <cell r="NC18">
            <v>2289</v>
          </cell>
          <cell r="ND18">
            <v>2968</v>
          </cell>
          <cell r="NE18">
            <v>2290</v>
          </cell>
          <cell r="NF18">
            <v>1951</v>
          </cell>
          <cell r="NG18">
            <v>2036</v>
          </cell>
          <cell r="NH18">
            <v>2927</v>
          </cell>
          <cell r="NI18">
            <v>2137</v>
          </cell>
          <cell r="NJ18">
            <v>1815</v>
          </cell>
          <cell r="NK18">
            <v>1772</v>
          </cell>
          <cell r="NL18">
            <v>1871</v>
          </cell>
          <cell r="NM18">
            <v>997</v>
          </cell>
          <cell r="NO18" t="str">
            <v>CESAR</v>
          </cell>
          <cell r="NP18">
            <v>1223</v>
          </cell>
          <cell r="NQ18">
            <v>2271</v>
          </cell>
          <cell r="NR18">
            <v>2338</v>
          </cell>
          <cell r="NS18">
            <v>1810</v>
          </cell>
          <cell r="NT18">
            <v>2203</v>
          </cell>
          <cell r="NU18">
            <v>2330</v>
          </cell>
          <cell r="NV18">
            <v>2348</v>
          </cell>
          <cell r="NW18">
            <v>2267</v>
          </cell>
          <cell r="NX18">
            <v>2330</v>
          </cell>
          <cell r="NY18">
            <v>2486</v>
          </cell>
          <cell r="NZ18">
            <v>3073</v>
          </cell>
          <cell r="OA18">
            <v>2706</v>
          </cell>
          <cell r="OB18">
            <v>786</v>
          </cell>
          <cell r="OC18">
            <v>635</v>
          </cell>
          <cell r="OD18">
            <v>314</v>
          </cell>
          <cell r="OE18">
            <v>477</v>
          </cell>
          <cell r="OF18">
            <v>426</v>
          </cell>
          <cell r="OG18">
            <v>375</v>
          </cell>
          <cell r="OH18">
            <v>444</v>
          </cell>
          <cell r="OI18">
            <v>480</v>
          </cell>
          <cell r="OJ18">
            <v>683</v>
          </cell>
          <cell r="OK18">
            <v>426</v>
          </cell>
          <cell r="OL18">
            <v>596</v>
          </cell>
          <cell r="OM18">
            <v>644</v>
          </cell>
          <cell r="ON18">
            <v>562</v>
          </cell>
          <cell r="OO18">
            <v>604</v>
          </cell>
          <cell r="OP18">
            <v>634</v>
          </cell>
          <cell r="OQ18">
            <v>687</v>
          </cell>
          <cell r="OR18">
            <v>848</v>
          </cell>
          <cell r="OS18">
            <v>840</v>
          </cell>
          <cell r="OT18">
            <v>1141</v>
          </cell>
          <cell r="OU18">
            <v>419</v>
          </cell>
          <cell r="OV18">
            <v>1312</v>
          </cell>
          <cell r="OW18">
            <v>952</v>
          </cell>
          <cell r="OX18">
            <v>1055</v>
          </cell>
          <cell r="OY18">
            <v>1211</v>
          </cell>
          <cell r="OZ18">
            <v>871</v>
          </cell>
          <cell r="PA18">
            <v>1215</v>
          </cell>
          <cell r="PB18">
            <v>1303</v>
          </cell>
          <cell r="PC18">
            <v>1404</v>
          </cell>
          <cell r="PD18">
            <v>1308</v>
          </cell>
          <cell r="PE18">
            <v>1119</v>
          </cell>
          <cell r="PF18">
            <v>1255</v>
          </cell>
          <cell r="PG18">
            <v>580</v>
          </cell>
          <cell r="PH18">
            <v>1330</v>
          </cell>
          <cell r="PI18">
            <v>1462</v>
          </cell>
          <cell r="PJ18">
            <v>1203</v>
          </cell>
          <cell r="PK18">
            <v>564</v>
          </cell>
          <cell r="PL18">
            <v>1231</v>
          </cell>
          <cell r="PM18">
            <v>1241</v>
          </cell>
          <cell r="PN18">
            <v>1500</v>
          </cell>
          <cell r="PO18">
            <v>1024</v>
          </cell>
          <cell r="PQ18" t="str">
            <v>CESAR</v>
          </cell>
          <cell r="PR18">
            <v>2199</v>
          </cell>
          <cell r="PS18">
            <v>1625</v>
          </cell>
          <cell r="PT18">
            <v>1682</v>
          </cell>
          <cell r="PU18">
            <v>1692</v>
          </cell>
          <cell r="PV18">
            <v>1427</v>
          </cell>
          <cell r="PW18">
            <v>1245</v>
          </cell>
          <cell r="PX18">
            <v>1281</v>
          </cell>
          <cell r="PY18">
            <v>985</v>
          </cell>
          <cell r="PZ18">
            <v>1166</v>
          </cell>
          <cell r="QA18">
            <v>1433</v>
          </cell>
          <cell r="QB18">
            <v>1417</v>
          </cell>
          <cell r="QC18">
            <v>1159</v>
          </cell>
          <cell r="QD18">
            <v>1316</v>
          </cell>
          <cell r="QE18">
            <v>1734</v>
          </cell>
          <cell r="QF18">
            <v>1998</v>
          </cell>
          <cell r="QG18">
            <v>1967</v>
          </cell>
          <cell r="QH18">
            <v>1819</v>
          </cell>
          <cell r="QI18">
            <v>1723</v>
          </cell>
          <cell r="QJ18">
            <v>1757</v>
          </cell>
          <cell r="QK18">
            <v>1578</v>
          </cell>
          <cell r="QL18">
            <v>1609</v>
          </cell>
          <cell r="QM18">
            <v>1551</v>
          </cell>
          <cell r="QN18">
            <v>1562</v>
          </cell>
          <cell r="QO18">
            <v>1914</v>
          </cell>
          <cell r="QP18">
            <v>2880</v>
          </cell>
          <cell r="QQ18">
            <v>2628</v>
          </cell>
          <cell r="QR18">
            <v>2081</v>
          </cell>
          <cell r="QS18">
            <v>2165</v>
          </cell>
          <cell r="QT18">
            <v>2135</v>
          </cell>
          <cell r="QU18">
            <v>1880</v>
          </cell>
          <cell r="QV18">
            <v>1843</v>
          </cell>
          <cell r="QW18">
            <v>1470</v>
          </cell>
          <cell r="QX18">
            <v>1508</v>
          </cell>
          <cell r="QY18">
            <v>1693</v>
          </cell>
          <cell r="QZ18">
            <v>1820</v>
          </cell>
          <cell r="RA18">
            <v>2827</v>
          </cell>
          <cell r="RB18">
            <v>2116</v>
          </cell>
          <cell r="RC18">
            <v>2206</v>
          </cell>
          <cell r="RD18">
            <v>1862</v>
          </cell>
          <cell r="RE18">
            <v>1987</v>
          </cell>
          <cell r="RF18">
            <v>1659</v>
          </cell>
          <cell r="RG18">
            <v>1564</v>
          </cell>
          <cell r="RH18">
            <v>2013</v>
          </cell>
          <cell r="RI18">
            <v>1542</v>
          </cell>
          <cell r="RJ18">
            <v>1618</v>
          </cell>
          <cell r="RK18">
            <v>1745</v>
          </cell>
          <cell r="RL18">
            <v>1771</v>
          </cell>
          <cell r="RM18">
            <v>1704</v>
          </cell>
          <cell r="RN18">
            <v>1438</v>
          </cell>
          <cell r="RO18">
            <v>1878</v>
          </cell>
          <cell r="RP18">
            <v>1442</v>
          </cell>
          <cell r="RQ18">
            <v>1525</v>
          </cell>
          <cell r="RS18" t="str">
            <v>CESAR</v>
          </cell>
          <cell r="RT18">
            <v>3180</v>
          </cell>
          <cell r="RU18">
            <v>3071</v>
          </cell>
          <cell r="RV18">
            <v>3149</v>
          </cell>
          <cell r="RW18">
            <v>2797</v>
          </cell>
          <cell r="RX18">
            <v>2339</v>
          </cell>
          <cell r="RY18">
            <v>2599</v>
          </cell>
          <cell r="RZ18">
            <v>2872</v>
          </cell>
          <cell r="SA18">
            <v>2304</v>
          </cell>
          <cell r="SB18">
            <v>1991</v>
          </cell>
          <cell r="SC18">
            <v>2207</v>
          </cell>
          <cell r="SD18">
            <v>2889</v>
          </cell>
          <cell r="SE18">
            <v>1769</v>
          </cell>
          <cell r="SF18">
            <v>2077</v>
          </cell>
          <cell r="SG18">
            <v>2036</v>
          </cell>
          <cell r="SH18">
            <v>1165</v>
          </cell>
          <cell r="SI18">
            <v>1854</v>
          </cell>
          <cell r="SJ18">
            <v>1762</v>
          </cell>
          <cell r="SK18">
            <v>2045</v>
          </cell>
          <cell r="SL18">
            <v>2206</v>
          </cell>
          <cell r="SM18">
            <v>3125</v>
          </cell>
          <cell r="SN18">
            <v>3951</v>
          </cell>
          <cell r="SO18">
            <v>3690</v>
          </cell>
          <cell r="SP18">
            <v>3957</v>
          </cell>
          <cell r="SQ18">
            <v>3430</v>
          </cell>
          <cell r="SR18">
            <v>2361</v>
          </cell>
          <cell r="SS18">
            <v>2211</v>
          </cell>
          <cell r="ST18">
            <v>2189</v>
          </cell>
          <cell r="SU18">
            <v>2925</v>
          </cell>
          <cell r="SV18">
            <v>2556</v>
          </cell>
          <cell r="SW18">
            <v>2779</v>
          </cell>
          <cell r="SX18">
            <v>2444</v>
          </cell>
          <cell r="SY18">
            <v>2597</v>
          </cell>
          <cell r="SZ18">
            <v>2001</v>
          </cell>
          <cell r="TA18">
            <v>2896</v>
          </cell>
          <cell r="TB18">
            <v>2554</v>
          </cell>
          <cell r="TC18">
            <v>2670</v>
          </cell>
          <cell r="TD18">
            <v>3043</v>
          </cell>
          <cell r="TE18">
            <v>2981</v>
          </cell>
          <cell r="TF18">
            <v>2683</v>
          </cell>
          <cell r="TG18">
            <v>2816</v>
          </cell>
          <cell r="TH18">
            <v>2687</v>
          </cell>
          <cell r="TI18">
            <v>2281</v>
          </cell>
          <cell r="TJ18">
            <v>2386</v>
          </cell>
          <cell r="TK18">
            <v>2569</v>
          </cell>
          <cell r="TL18">
            <v>2253</v>
          </cell>
          <cell r="TM18">
            <v>2712</v>
          </cell>
          <cell r="TN18">
            <v>2943</v>
          </cell>
          <cell r="TO18">
            <v>2503</v>
          </cell>
        </row>
        <row r="19">
          <cell r="FG19" t="str">
            <v>CHOCO</v>
          </cell>
          <cell r="FH19">
            <v>422</v>
          </cell>
          <cell r="FI19">
            <v>396</v>
          </cell>
          <cell r="FJ19">
            <v>289</v>
          </cell>
          <cell r="FK19">
            <v>461</v>
          </cell>
          <cell r="FL19">
            <v>403</v>
          </cell>
          <cell r="FM19">
            <v>502</v>
          </cell>
          <cell r="FN19">
            <v>469</v>
          </cell>
          <cell r="FO19">
            <v>393</v>
          </cell>
          <cell r="FP19">
            <v>388</v>
          </cell>
          <cell r="FQ19">
            <v>321</v>
          </cell>
          <cell r="FR19">
            <v>231</v>
          </cell>
          <cell r="FS19">
            <v>157</v>
          </cell>
          <cell r="FT19">
            <v>305</v>
          </cell>
          <cell r="FU19">
            <v>395</v>
          </cell>
          <cell r="FV19">
            <v>480</v>
          </cell>
          <cell r="FW19">
            <v>470</v>
          </cell>
          <cell r="FX19">
            <v>541</v>
          </cell>
          <cell r="FY19">
            <v>388</v>
          </cell>
          <cell r="FZ19">
            <v>189</v>
          </cell>
          <cell r="GA19">
            <v>439</v>
          </cell>
          <cell r="GB19">
            <v>294</v>
          </cell>
          <cell r="GC19">
            <v>403</v>
          </cell>
          <cell r="GD19">
            <v>410</v>
          </cell>
          <cell r="GE19">
            <v>394</v>
          </cell>
          <cell r="GF19">
            <v>547</v>
          </cell>
          <cell r="GG19">
            <v>468</v>
          </cell>
          <cell r="GH19">
            <v>532</v>
          </cell>
          <cell r="GI19">
            <v>685</v>
          </cell>
          <cell r="GJ19">
            <v>457</v>
          </cell>
          <cell r="GK19">
            <v>373</v>
          </cell>
          <cell r="GL19">
            <v>306</v>
          </cell>
          <cell r="GM19">
            <v>276</v>
          </cell>
          <cell r="GN19">
            <v>257</v>
          </cell>
          <cell r="GO19">
            <v>348</v>
          </cell>
          <cell r="GP19">
            <v>311</v>
          </cell>
          <cell r="GQ19">
            <v>391</v>
          </cell>
          <cell r="GR19">
            <v>310</v>
          </cell>
          <cell r="GS19">
            <v>269</v>
          </cell>
          <cell r="GT19">
            <v>306</v>
          </cell>
          <cell r="GU19">
            <v>311</v>
          </cell>
          <cell r="GV19">
            <v>337</v>
          </cell>
          <cell r="GW19">
            <v>344</v>
          </cell>
          <cell r="GX19">
            <v>437</v>
          </cell>
          <cell r="GY19">
            <v>253</v>
          </cell>
          <cell r="GZ19">
            <v>297</v>
          </cell>
          <cell r="HA19">
            <v>164</v>
          </cell>
          <cell r="HB19">
            <v>375</v>
          </cell>
          <cell r="HC19">
            <v>198</v>
          </cell>
          <cell r="HD19">
            <v>252</v>
          </cell>
          <cell r="HE19">
            <v>267</v>
          </cell>
          <cell r="HF19">
            <v>226</v>
          </cell>
          <cell r="HG19">
            <v>224</v>
          </cell>
          <cell r="HI19" t="str">
            <v>CHOCO</v>
          </cell>
          <cell r="HJ19">
            <v>321</v>
          </cell>
          <cell r="HK19">
            <v>377</v>
          </cell>
          <cell r="HL19">
            <v>424</v>
          </cell>
          <cell r="HM19">
            <v>397</v>
          </cell>
          <cell r="HN19">
            <v>404</v>
          </cell>
          <cell r="HO19">
            <v>402</v>
          </cell>
          <cell r="HP19">
            <v>353</v>
          </cell>
          <cell r="HQ19">
            <v>435</v>
          </cell>
          <cell r="HR19">
            <v>386</v>
          </cell>
          <cell r="HS19">
            <v>341</v>
          </cell>
          <cell r="HT19">
            <v>320</v>
          </cell>
          <cell r="HU19">
            <v>343</v>
          </cell>
          <cell r="HV19">
            <v>361</v>
          </cell>
          <cell r="HW19">
            <v>328</v>
          </cell>
          <cell r="HX19">
            <v>465</v>
          </cell>
          <cell r="HY19">
            <v>387</v>
          </cell>
          <cell r="HZ19">
            <v>721</v>
          </cell>
          <cell r="IA19">
            <v>263</v>
          </cell>
          <cell r="IB19">
            <v>334</v>
          </cell>
          <cell r="IC19">
            <v>332</v>
          </cell>
          <cell r="ID19">
            <v>371</v>
          </cell>
          <cell r="IE19">
            <v>374</v>
          </cell>
          <cell r="IF19">
            <v>298</v>
          </cell>
          <cell r="IG19">
            <v>374</v>
          </cell>
          <cell r="IH19">
            <v>409</v>
          </cell>
          <cell r="II19">
            <v>277</v>
          </cell>
          <cell r="IJ19">
            <v>245</v>
          </cell>
          <cell r="IK19">
            <v>312</v>
          </cell>
          <cell r="IL19">
            <v>269</v>
          </cell>
          <cell r="IM19">
            <v>324</v>
          </cell>
          <cell r="IN19">
            <v>329</v>
          </cell>
          <cell r="IO19">
            <v>314</v>
          </cell>
          <cell r="IP19">
            <v>343</v>
          </cell>
          <cell r="IQ19">
            <v>313</v>
          </cell>
          <cell r="IR19">
            <v>324</v>
          </cell>
          <cell r="IS19">
            <v>388</v>
          </cell>
          <cell r="IT19">
            <v>312</v>
          </cell>
          <cell r="IU19">
            <v>370</v>
          </cell>
          <cell r="IV19">
            <v>472</v>
          </cell>
          <cell r="IW19">
            <v>517</v>
          </cell>
          <cell r="IX19">
            <v>434</v>
          </cell>
          <cell r="IY19">
            <v>280</v>
          </cell>
          <cell r="IZ19">
            <v>310</v>
          </cell>
          <cell r="JA19">
            <v>362</v>
          </cell>
          <cell r="JB19">
            <v>391</v>
          </cell>
          <cell r="JC19">
            <v>465</v>
          </cell>
          <cell r="JD19">
            <v>518</v>
          </cell>
          <cell r="JE19">
            <v>348</v>
          </cell>
          <cell r="JF19">
            <v>258</v>
          </cell>
          <cell r="JG19">
            <v>465</v>
          </cell>
          <cell r="JH19">
            <v>281</v>
          </cell>
          <cell r="JI19">
            <v>198</v>
          </cell>
          <cell r="JK19" t="str">
            <v>CHOCO</v>
          </cell>
          <cell r="JL19">
            <v>305</v>
          </cell>
          <cell r="JM19">
            <v>438</v>
          </cell>
          <cell r="JN19">
            <v>413</v>
          </cell>
          <cell r="JO19">
            <v>455</v>
          </cell>
          <cell r="JP19">
            <v>291</v>
          </cell>
          <cell r="JQ19">
            <v>527</v>
          </cell>
          <cell r="JR19">
            <v>377</v>
          </cell>
          <cell r="JS19">
            <v>483</v>
          </cell>
          <cell r="JT19">
            <v>494</v>
          </cell>
          <cell r="JU19">
            <v>352</v>
          </cell>
          <cell r="JV19">
            <v>368</v>
          </cell>
          <cell r="JW19">
            <v>375</v>
          </cell>
          <cell r="JX19">
            <v>249</v>
          </cell>
          <cell r="JY19">
            <v>349</v>
          </cell>
          <cell r="JZ19">
            <v>391</v>
          </cell>
          <cell r="KA19">
            <v>425</v>
          </cell>
          <cell r="KB19">
            <v>209</v>
          </cell>
          <cell r="KC19">
            <v>440</v>
          </cell>
          <cell r="KD19">
            <v>431</v>
          </cell>
          <cell r="KE19">
            <v>432</v>
          </cell>
          <cell r="KF19">
            <v>444</v>
          </cell>
          <cell r="KG19">
            <v>445</v>
          </cell>
          <cell r="KH19">
            <v>440</v>
          </cell>
          <cell r="KI19">
            <v>401</v>
          </cell>
          <cell r="KJ19">
            <v>559</v>
          </cell>
          <cell r="KK19">
            <v>480</v>
          </cell>
          <cell r="KL19">
            <v>467</v>
          </cell>
          <cell r="KM19">
            <v>528</v>
          </cell>
          <cell r="KN19">
            <v>605</v>
          </cell>
          <cell r="KO19">
            <v>851</v>
          </cell>
          <cell r="KP19">
            <v>569</v>
          </cell>
          <cell r="KQ19">
            <v>634</v>
          </cell>
          <cell r="KR19">
            <v>546</v>
          </cell>
          <cell r="KS19">
            <v>520</v>
          </cell>
          <cell r="KT19">
            <v>663</v>
          </cell>
          <cell r="KU19">
            <v>476</v>
          </cell>
          <cell r="KV19">
            <v>479</v>
          </cell>
          <cell r="KW19">
            <v>568</v>
          </cell>
          <cell r="KX19">
            <v>606</v>
          </cell>
          <cell r="KY19">
            <v>524</v>
          </cell>
          <cell r="KZ19">
            <v>433</v>
          </cell>
          <cell r="LA19">
            <v>471</v>
          </cell>
          <cell r="LB19">
            <v>464</v>
          </cell>
          <cell r="LC19">
            <v>478</v>
          </cell>
          <cell r="LD19">
            <v>1055</v>
          </cell>
          <cell r="LE19">
            <v>711</v>
          </cell>
          <cell r="LF19">
            <v>392</v>
          </cell>
          <cell r="LG19">
            <v>371</v>
          </cell>
          <cell r="LH19">
            <v>548</v>
          </cell>
          <cell r="LI19">
            <v>469</v>
          </cell>
          <cell r="LJ19">
            <v>461</v>
          </cell>
          <cell r="LK19">
            <v>451</v>
          </cell>
          <cell r="LM19" t="str">
            <v>CHOCO</v>
          </cell>
          <cell r="LN19">
            <v>267</v>
          </cell>
          <cell r="LO19">
            <v>290</v>
          </cell>
          <cell r="LP19">
            <v>474</v>
          </cell>
          <cell r="LQ19">
            <v>459</v>
          </cell>
          <cell r="LR19">
            <v>650</v>
          </cell>
          <cell r="LS19">
            <v>381</v>
          </cell>
          <cell r="LT19">
            <v>466</v>
          </cell>
          <cell r="LU19">
            <v>421</v>
          </cell>
          <cell r="LV19">
            <v>356</v>
          </cell>
          <cell r="LW19">
            <v>276</v>
          </cell>
          <cell r="LX19">
            <v>626</v>
          </cell>
          <cell r="LY19">
            <v>401</v>
          </cell>
          <cell r="LZ19">
            <v>332</v>
          </cell>
          <cell r="MA19">
            <v>431</v>
          </cell>
          <cell r="MB19">
            <v>387</v>
          </cell>
          <cell r="MC19">
            <v>200</v>
          </cell>
          <cell r="MD19">
            <v>259</v>
          </cell>
          <cell r="ME19">
            <v>237</v>
          </cell>
          <cell r="MF19">
            <v>355</v>
          </cell>
          <cell r="MG19">
            <v>296</v>
          </cell>
          <cell r="MH19">
            <v>331</v>
          </cell>
          <cell r="MI19">
            <v>311</v>
          </cell>
          <cell r="MJ19">
            <v>329</v>
          </cell>
          <cell r="MK19">
            <v>334</v>
          </cell>
          <cell r="ML19">
            <v>324</v>
          </cell>
          <cell r="MM19">
            <v>284</v>
          </cell>
          <cell r="MN19">
            <v>246</v>
          </cell>
          <cell r="MO19">
            <v>342</v>
          </cell>
          <cell r="MP19">
            <v>149</v>
          </cell>
          <cell r="MQ19">
            <v>201</v>
          </cell>
          <cell r="MR19">
            <v>536</v>
          </cell>
          <cell r="MS19">
            <v>279</v>
          </cell>
          <cell r="MT19">
            <v>343</v>
          </cell>
          <cell r="MU19">
            <v>403</v>
          </cell>
          <cell r="MV19">
            <v>309</v>
          </cell>
          <cell r="MW19">
            <v>342</v>
          </cell>
          <cell r="MX19">
            <v>307</v>
          </cell>
          <cell r="MY19">
            <v>326</v>
          </cell>
          <cell r="MZ19">
            <v>233</v>
          </cell>
          <cell r="NA19">
            <v>363</v>
          </cell>
          <cell r="NB19">
            <v>229</v>
          </cell>
          <cell r="NC19">
            <v>409</v>
          </cell>
          <cell r="ND19">
            <v>341</v>
          </cell>
          <cell r="NE19">
            <v>472</v>
          </cell>
          <cell r="NF19">
            <v>273</v>
          </cell>
          <cell r="NG19">
            <v>296</v>
          </cell>
          <cell r="NH19">
            <v>289</v>
          </cell>
          <cell r="NI19">
            <v>237</v>
          </cell>
          <cell r="NJ19">
            <v>222</v>
          </cell>
          <cell r="NK19">
            <v>335</v>
          </cell>
          <cell r="NL19">
            <v>399</v>
          </cell>
          <cell r="NM19">
            <v>134</v>
          </cell>
          <cell r="NO19" t="str">
            <v>CHOCO</v>
          </cell>
          <cell r="NP19">
            <v>250</v>
          </cell>
          <cell r="NQ19">
            <v>296</v>
          </cell>
          <cell r="NR19">
            <v>456</v>
          </cell>
          <cell r="NS19">
            <v>318</v>
          </cell>
          <cell r="NT19">
            <v>332</v>
          </cell>
          <cell r="NU19">
            <v>314</v>
          </cell>
          <cell r="NV19">
            <v>341</v>
          </cell>
          <cell r="NW19">
            <v>360</v>
          </cell>
          <cell r="NX19">
            <v>365</v>
          </cell>
          <cell r="NY19">
            <v>433</v>
          </cell>
          <cell r="NZ19">
            <v>535</v>
          </cell>
          <cell r="OA19">
            <v>595</v>
          </cell>
          <cell r="OB19">
            <v>249</v>
          </cell>
          <cell r="OC19">
            <v>188</v>
          </cell>
          <cell r="OD19">
            <v>174</v>
          </cell>
          <cell r="OE19">
            <v>205</v>
          </cell>
          <cell r="OF19">
            <v>188</v>
          </cell>
          <cell r="OG19">
            <v>152</v>
          </cell>
          <cell r="OH19">
            <v>189</v>
          </cell>
          <cell r="OI19">
            <v>185</v>
          </cell>
          <cell r="OJ19">
            <v>165</v>
          </cell>
          <cell r="OK19">
            <v>52</v>
          </cell>
          <cell r="OL19">
            <v>242</v>
          </cell>
          <cell r="OM19">
            <v>206</v>
          </cell>
          <cell r="ON19">
            <v>176</v>
          </cell>
          <cell r="OO19">
            <v>215</v>
          </cell>
          <cell r="OP19">
            <v>143</v>
          </cell>
          <cell r="OQ19">
            <v>116</v>
          </cell>
          <cell r="OR19">
            <v>133</v>
          </cell>
          <cell r="OS19">
            <v>102</v>
          </cell>
          <cell r="OT19">
            <v>94</v>
          </cell>
          <cell r="OU19">
            <v>110</v>
          </cell>
          <cell r="OV19">
            <v>146</v>
          </cell>
          <cell r="OW19">
            <v>136</v>
          </cell>
          <cell r="OX19">
            <v>150</v>
          </cell>
          <cell r="OY19">
            <v>204</v>
          </cell>
          <cell r="OZ19">
            <v>138</v>
          </cell>
          <cell r="PA19">
            <v>105</v>
          </cell>
          <cell r="PB19">
            <v>143</v>
          </cell>
          <cell r="PC19">
            <v>143</v>
          </cell>
          <cell r="PD19">
            <v>170</v>
          </cell>
          <cell r="PE19">
            <v>179</v>
          </cell>
          <cell r="PF19">
            <v>145</v>
          </cell>
          <cell r="PG19">
            <v>116</v>
          </cell>
          <cell r="PH19">
            <v>117</v>
          </cell>
          <cell r="PI19">
            <v>170</v>
          </cell>
          <cell r="PJ19">
            <v>155</v>
          </cell>
          <cell r="PK19">
            <v>204</v>
          </cell>
          <cell r="PL19">
            <v>168</v>
          </cell>
          <cell r="PM19">
            <v>188</v>
          </cell>
          <cell r="PN19">
            <v>185</v>
          </cell>
          <cell r="PO19">
            <v>162</v>
          </cell>
          <cell r="PQ19" t="str">
            <v>CHOCO</v>
          </cell>
          <cell r="PR19">
            <v>185</v>
          </cell>
          <cell r="PS19">
            <v>205</v>
          </cell>
          <cell r="PT19">
            <v>259</v>
          </cell>
          <cell r="PU19">
            <v>156</v>
          </cell>
          <cell r="PV19">
            <v>226</v>
          </cell>
          <cell r="PW19">
            <v>182</v>
          </cell>
          <cell r="PX19">
            <v>197</v>
          </cell>
          <cell r="PY19">
            <v>211</v>
          </cell>
          <cell r="PZ19">
            <v>154</v>
          </cell>
          <cell r="QA19">
            <v>224</v>
          </cell>
          <cell r="QB19">
            <v>216</v>
          </cell>
          <cell r="QC19">
            <v>264</v>
          </cell>
          <cell r="QD19">
            <v>163</v>
          </cell>
          <cell r="QE19">
            <v>231</v>
          </cell>
          <cell r="QF19">
            <v>272</v>
          </cell>
          <cell r="QG19">
            <v>83</v>
          </cell>
          <cell r="QH19">
            <v>176</v>
          </cell>
          <cell r="QI19">
            <v>295</v>
          </cell>
          <cell r="QJ19">
            <v>224</v>
          </cell>
          <cell r="QK19">
            <v>242</v>
          </cell>
          <cell r="QL19">
            <v>221</v>
          </cell>
          <cell r="QM19">
            <v>183</v>
          </cell>
          <cell r="QN19">
            <v>250</v>
          </cell>
          <cell r="QO19">
            <v>238</v>
          </cell>
          <cell r="QP19">
            <v>68</v>
          </cell>
          <cell r="QQ19">
            <v>241</v>
          </cell>
          <cell r="QR19">
            <v>202</v>
          </cell>
          <cell r="QS19">
            <v>267</v>
          </cell>
          <cell r="QT19">
            <v>273</v>
          </cell>
          <cell r="QU19">
            <v>260</v>
          </cell>
          <cell r="QV19">
            <v>352</v>
          </cell>
          <cell r="QW19">
            <v>335</v>
          </cell>
          <cell r="QX19">
            <v>225</v>
          </cell>
          <cell r="QY19">
            <v>99</v>
          </cell>
          <cell r="QZ19">
            <v>272</v>
          </cell>
          <cell r="RA19">
            <v>256</v>
          </cell>
          <cell r="RB19">
            <v>333</v>
          </cell>
          <cell r="RC19">
            <v>292</v>
          </cell>
          <cell r="RD19">
            <v>236</v>
          </cell>
          <cell r="RE19">
            <v>303</v>
          </cell>
          <cell r="RF19">
            <v>348</v>
          </cell>
          <cell r="RG19">
            <v>260</v>
          </cell>
          <cell r="RH19">
            <v>293</v>
          </cell>
          <cell r="RI19">
            <v>319</v>
          </cell>
          <cell r="RJ19">
            <v>291</v>
          </cell>
          <cell r="RK19">
            <v>250</v>
          </cell>
          <cell r="RL19">
            <v>350</v>
          </cell>
          <cell r="RM19">
            <v>268</v>
          </cell>
          <cell r="RN19">
            <v>353</v>
          </cell>
          <cell r="RO19">
            <v>492</v>
          </cell>
          <cell r="RP19">
            <v>587</v>
          </cell>
          <cell r="RQ19">
            <v>759</v>
          </cell>
          <cell r="RS19" t="str">
            <v>CHOCO</v>
          </cell>
          <cell r="RT19">
            <v>772</v>
          </cell>
          <cell r="RU19">
            <v>831</v>
          </cell>
          <cell r="RV19">
            <v>689</v>
          </cell>
          <cell r="RW19">
            <v>560</v>
          </cell>
          <cell r="RX19">
            <v>347</v>
          </cell>
          <cell r="RY19">
            <v>523</v>
          </cell>
          <cell r="RZ19">
            <v>604</v>
          </cell>
          <cell r="SA19">
            <v>429</v>
          </cell>
          <cell r="SB19">
            <v>514</v>
          </cell>
          <cell r="SC19">
            <v>506</v>
          </cell>
          <cell r="SD19">
            <v>575</v>
          </cell>
          <cell r="SE19">
            <v>502</v>
          </cell>
          <cell r="SF19">
            <v>598</v>
          </cell>
          <cell r="SG19">
            <v>693</v>
          </cell>
          <cell r="SH19">
            <v>389</v>
          </cell>
          <cell r="SI19">
            <v>857</v>
          </cell>
          <cell r="SJ19">
            <v>516</v>
          </cell>
          <cell r="SK19">
            <v>578</v>
          </cell>
          <cell r="SL19">
            <v>1092</v>
          </cell>
          <cell r="SM19">
            <v>517</v>
          </cell>
          <cell r="SN19">
            <v>608</v>
          </cell>
          <cell r="SO19">
            <v>537</v>
          </cell>
          <cell r="SP19">
            <v>692</v>
          </cell>
          <cell r="SQ19">
            <v>678</v>
          </cell>
          <cell r="SR19">
            <v>455</v>
          </cell>
          <cell r="SS19">
            <v>462</v>
          </cell>
          <cell r="ST19">
            <v>455</v>
          </cell>
          <cell r="SU19">
            <v>594</v>
          </cell>
          <cell r="SV19">
            <v>513</v>
          </cell>
          <cell r="SW19">
            <v>381</v>
          </cell>
          <cell r="SX19">
            <v>530</v>
          </cell>
          <cell r="SY19">
            <v>426</v>
          </cell>
          <cell r="SZ19">
            <v>438</v>
          </cell>
          <cell r="TA19">
            <v>475</v>
          </cell>
          <cell r="TB19">
            <v>508</v>
          </cell>
          <cell r="TC19">
            <v>579</v>
          </cell>
          <cell r="TD19">
            <v>660</v>
          </cell>
          <cell r="TE19">
            <v>670</v>
          </cell>
          <cell r="TF19">
            <v>575</v>
          </cell>
          <cell r="TG19">
            <v>598</v>
          </cell>
          <cell r="TH19">
            <v>794</v>
          </cell>
          <cell r="TI19">
            <v>805</v>
          </cell>
          <cell r="TJ19">
            <v>613</v>
          </cell>
          <cell r="TK19">
            <v>655</v>
          </cell>
          <cell r="TL19">
            <v>684</v>
          </cell>
          <cell r="TM19">
            <v>617</v>
          </cell>
          <cell r="TN19">
            <v>535</v>
          </cell>
          <cell r="TO19">
            <v>454</v>
          </cell>
        </row>
        <row r="20">
          <cell r="FG20" t="str">
            <v>CORDOBA</v>
          </cell>
          <cell r="FH20">
            <v>2616</v>
          </cell>
          <cell r="FI20">
            <v>2439</v>
          </cell>
          <cell r="FJ20">
            <v>2609</v>
          </cell>
          <cell r="FK20">
            <v>3020</v>
          </cell>
          <cell r="FL20">
            <v>2648</v>
          </cell>
          <cell r="FM20">
            <v>2686</v>
          </cell>
          <cell r="FN20">
            <v>3233</v>
          </cell>
          <cell r="FO20">
            <v>3236</v>
          </cell>
          <cell r="FP20">
            <v>2982</v>
          </cell>
          <cell r="FQ20">
            <v>3337</v>
          </cell>
          <cell r="FR20">
            <v>3022</v>
          </cell>
          <cell r="FS20">
            <v>2075</v>
          </cell>
          <cell r="FT20">
            <v>2165</v>
          </cell>
          <cell r="FU20">
            <v>2516</v>
          </cell>
          <cell r="FV20">
            <v>2643</v>
          </cell>
          <cell r="FW20">
            <v>2680</v>
          </cell>
          <cell r="FX20">
            <v>2975</v>
          </cell>
          <cell r="FY20">
            <v>2677</v>
          </cell>
          <cell r="FZ20">
            <v>2895</v>
          </cell>
          <cell r="GA20">
            <v>3104</v>
          </cell>
          <cell r="GB20">
            <v>3247</v>
          </cell>
          <cell r="GC20">
            <v>2939</v>
          </cell>
          <cell r="GD20">
            <v>2956</v>
          </cell>
          <cell r="GE20">
            <v>3314</v>
          </cell>
          <cell r="GF20">
            <v>3229</v>
          </cell>
          <cell r="GG20">
            <v>3356</v>
          </cell>
          <cell r="GH20">
            <v>3147</v>
          </cell>
          <cell r="GI20">
            <v>3674</v>
          </cell>
          <cell r="GJ20">
            <v>3197</v>
          </cell>
          <cell r="GK20">
            <v>3629</v>
          </cell>
          <cell r="GL20">
            <v>3663</v>
          </cell>
          <cell r="GM20">
            <v>3549</v>
          </cell>
          <cell r="GN20">
            <v>3100</v>
          </cell>
          <cell r="GO20">
            <v>4073</v>
          </cell>
          <cell r="GP20">
            <v>3582</v>
          </cell>
          <cell r="GQ20">
            <v>3280</v>
          </cell>
          <cell r="GR20">
            <v>3890</v>
          </cell>
          <cell r="GS20">
            <v>3485</v>
          </cell>
          <cell r="GT20">
            <v>4118</v>
          </cell>
          <cell r="GU20">
            <v>3136</v>
          </cell>
          <cell r="GV20">
            <v>2761</v>
          </cell>
          <cell r="GW20">
            <v>3038</v>
          </cell>
          <cell r="GX20">
            <v>3364</v>
          </cell>
          <cell r="GY20">
            <v>2806</v>
          </cell>
          <cell r="GZ20">
            <v>3080</v>
          </cell>
          <cell r="HA20">
            <v>3118</v>
          </cell>
          <cell r="HB20">
            <v>3772</v>
          </cell>
          <cell r="HC20">
            <v>3061</v>
          </cell>
          <cell r="HD20">
            <v>3273</v>
          </cell>
          <cell r="HE20">
            <v>3021</v>
          </cell>
          <cell r="HF20">
            <v>3644</v>
          </cell>
          <cell r="HG20">
            <v>2326</v>
          </cell>
          <cell r="HI20" t="str">
            <v>CORDOBA</v>
          </cell>
          <cell r="HJ20">
            <v>2507</v>
          </cell>
          <cell r="HK20">
            <v>2610</v>
          </cell>
          <cell r="HL20">
            <v>3022</v>
          </cell>
          <cell r="HM20">
            <v>2946</v>
          </cell>
          <cell r="HN20">
            <v>2923</v>
          </cell>
          <cell r="HO20">
            <v>3057</v>
          </cell>
          <cell r="HP20">
            <v>2757</v>
          </cell>
          <cell r="HQ20">
            <v>3165</v>
          </cell>
          <cell r="HR20">
            <v>3399</v>
          </cell>
          <cell r="HS20">
            <v>2951</v>
          </cell>
          <cell r="HT20">
            <v>3423</v>
          </cell>
          <cell r="HU20">
            <v>2877</v>
          </cell>
          <cell r="HV20">
            <v>3142</v>
          </cell>
          <cell r="HW20">
            <v>2814</v>
          </cell>
          <cell r="HX20">
            <v>2012</v>
          </cell>
          <cell r="HY20">
            <v>2808</v>
          </cell>
          <cell r="HZ20">
            <v>2579</v>
          </cell>
          <cell r="IA20">
            <v>2489</v>
          </cell>
          <cell r="IB20">
            <v>2600</v>
          </cell>
          <cell r="IC20">
            <v>2743</v>
          </cell>
          <cell r="ID20">
            <v>2663</v>
          </cell>
          <cell r="IE20">
            <v>3356</v>
          </cell>
          <cell r="IF20">
            <v>2538</v>
          </cell>
          <cell r="IG20">
            <v>2553</v>
          </cell>
          <cell r="IH20">
            <v>2698</v>
          </cell>
          <cell r="II20">
            <v>2642</v>
          </cell>
          <cell r="IJ20">
            <v>2790</v>
          </cell>
          <cell r="IK20">
            <v>3270</v>
          </cell>
          <cell r="IL20">
            <v>3219</v>
          </cell>
          <cell r="IM20">
            <v>3426</v>
          </cell>
          <cell r="IN20">
            <v>3282</v>
          </cell>
          <cell r="IO20">
            <v>3269</v>
          </cell>
          <cell r="IP20">
            <v>3885</v>
          </cell>
          <cell r="IQ20">
            <v>3177</v>
          </cell>
          <cell r="IR20">
            <v>3398</v>
          </cell>
          <cell r="IS20">
            <v>3439</v>
          </cell>
          <cell r="IT20">
            <v>3226</v>
          </cell>
          <cell r="IU20">
            <v>3719</v>
          </cell>
          <cell r="IV20">
            <v>3931</v>
          </cell>
          <cell r="IW20">
            <v>3435</v>
          </cell>
          <cell r="IX20">
            <v>3778</v>
          </cell>
          <cell r="IY20">
            <v>3155</v>
          </cell>
          <cell r="IZ20">
            <v>3065</v>
          </cell>
          <cell r="JA20">
            <v>2754</v>
          </cell>
          <cell r="JB20">
            <v>2661</v>
          </cell>
          <cell r="JC20">
            <v>2840</v>
          </cell>
          <cell r="JD20">
            <v>3172</v>
          </cell>
          <cell r="JE20">
            <v>2982</v>
          </cell>
          <cell r="JF20">
            <v>2504</v>
          </cell>
          <cell r="JG20">
            <v>2644</v>
          </cell>
          <cell r="JH20">
            <v>2515</v>
          </cell>
          <cell r="JI20">
            <v>2009</v>
          </cell>
          <cell r="JK20" t="str">
            <v>CORDOBA</v>
          </cell>
          <cell r="JL20">
            <v>1904</v>
          </cell>
          <cell r="JM20">
            <v>2468</v>
          </cell>
          <cell r="JN20">
            <v>2471</v>
          </cell>
          <cell r="JO20">
            <v>2536</v>
          </cell>
          <cell r="JP20">
            <v>2782</v>
          </cell>
          <cell r="JQ20">
            <v>3041</v>
          </cell>
          <cell r="JR20">
            <v>3090</v>
          </cell>
          <cell r="JS20">
            <v>3379</v>
          </cell>
          <cell r="JT20">
            <v>3609</v>
          </cell>
          <cell r="JU20">
            <v>3561</v>
          </cell>
          <cell r="JV20">
            <v>3410</v>
          </cell>
          <cell r="JW20">
            <v>2870</v>
          </cell>
          <cell r="JX20">
            <v>2748</v>
          </cell>
          <cell r="JY20">
            <v>2804</v>
          </cell>
          <cell r="JZ20">
            <v>2881</v>
          </cell>
          <cell r="KA20">
            <v>3215</v>
          </cell>
          <cell r="KB20">
            <v>3241</v>
          </cell>
          <cell r="KC20">
            <v>2790</v>
          </cell>
          <cell r="KD20">
            <v>3349</v>
          </cell>
          <cell r="KE20">
            <v>3203</v>
          </cell>
          <cell r="KF20">
            <v>3738</v>
          </cell>
          <cell r="KG20">
            <v>4091</v>
          </cell>
          <cell r="KH20">
            <v>4043</v>
          </cell>
          <cell r="KI20">
            <v>4449</v>
          </cell>
          <cell r="KJ20">
            <v>5216</v>
          </cell>
          <cell r="KK20">
            <v>6162</v>
          </cell>
          <cell r="KL20">
            <v>3965</v>
          </cell>
          <cell r="KM20">
            <v>3818</v>
          </cell>
          <cell r="KN20">
            <v>3246</v>
          </cell>
          <cell r="KO20">
            <v>3813</v>
          </cell>
          <cell r="KP20">
            <v>4116</v>
          </cell>
          <cell r="KQ20">
            <v>3847</v>
          </cell>
          <cell r="KR20">
            <v>3528</v>
          </cell>
          <cell r="KS20">
            <v>3688</v>
          </cell>
          <cell r="KT20">
            <v>4127</v>
          </cell>
          <cell r="KU20">
            <v>3639</v>
          </cell>
          <cell r="KV20">
            <v>3692</v>
          </cell>
          <cell r="KW20">
            <v>3538</v>
          </cell>
          <cell r="KX20">
            <v>3921</v>
          </cell>
          <cell r="KY20">
            <v>3556</v>
          </cell>
          <cell r="KZ20">
            <v>3506</v>
          </cell>
          <cell r="LA20">
            <v>3934</v>
          </cell>
          <cell r="LB20">
            <v>3427</v>
          </cell>
          <cell r="LC20">
            <v>3285</v>
          </cell>
          <cell r="LD20">
            <v>3383</v>
          </cell>
          <cell r="LE20">
            <v>3130</v>
          </cell>
          <cell r="LF20">
            <v>3754</v>
          </cell>
          <cell r="LG20">
            <v>4164</v>
          </cell>
          <cell r="LH20">
            <v>3616</v>
          </cell>
          <cell r="LI20">
            <v>3914</v>
          </cell>
          <cell r="LJ20">
            <v>2677</v>
          </cell>
          <cell r="LK20">
            <v>2376</v>
          </cell>
          <cell r="LM20" t="str">
            <v>CORDOBA</v>
          </cell>
          <cell r="LN20">
            <v>1609</v>
          </cell>
          <cell r="LO20">
            <v>2525</v>
          </cell>
          <cell r="LP20">
            <v>2499</v>
          </cell>
          <cell r="LQ20">
            <v>2312</v>
          </cell>
          <cell r="LR20">
            <v>2077</v>
          </cell>
          <cell r="LS20">
            <v>2379</v>
          </cell>
          <cell r="LT20">
            <v>2637</v>
          </cell>
          <cell r="LU20">
            <v>2970</v>
          </cell>
          <cell r="LV20">
            <v>2915</v>
          </cell>
          <cell r="LW20">
            <v>2752</v>
          </cell>
          <cell r="LX20">
            <v>2882</v>
          </cell>
          <cell r="LY20">
            <v>2700</v>
          </cell>
          <cell r="LZ20">
            <v>2515</v>
          </cell>
          <cell r="MA20">
            <v>2666</v>
          </cell>
          <cell r="MB20">
            <v>2604</v>
          </cell>
          <cell r="MC20">
            <v>1710</v>
          </cell>
          <cell r="MD20">
            <v>2507</v>
          </cell>
          <cell r="ME20">
            <v>2166</v>
          </cell>
          <cell r="MF20">
            <v>2319</v>
          </cell>
          <cell r="MG20">
            <v>2515</v>
          </cell>
          <cell r="MH20">
            <v>2842</v>
          </cell>
          <cell r="MI20">
            <v>2441</v>
          </cell>
          <cell r="MJ20">
            <v>2672</v>
          </cell>
          <cell r="MK20">
            <v>2577</v>
          </cell>
          <cell r="ML20">
            <v>2480</v>
          </cell>
          <cell r="MM20">
            <v>1948</v>
          </cell>
          <cell r="MN20">
            <v>1921</v>
          </cell>
          <cell r="MO20">
            <v>2392</v>
          </cell>
          <cell r="MP20">
            <v>2410</v>
          </cell>
          <cell r="MQ20">
            <v>2614</v>
          </cell>
          <cell r="MR20">
            <v>3214</v>
          </cell>
          <cell r="MS20">
            <v>3299</v>
          </cell>
          <cell r="MT20">
            <v>3294</v>
          </cell>
          <cell r="MU20">
            <v>3417</v>
          </cell>
          <cell r="MV20">
            <v>3704</v>
          </cell>
          <cell r="MW20">
            <v>3364</v>
          </cell>
          <cell r="MX20">
            <v>3107</v>
          </cell>
          <cell r="MY20">
            <v>3508</v>
          </cell>
          <cell r="MZ20">
            <v>3667</v>
          </cell>
          <cell r="NA20">
            <v>3569</v>
          </cell>
          <cell r="NB20">
            <v>3007</v>
          </cell>
          <cell r="NC20">
            <v>2936</v>
          </cell>
          <cell r="ND20">
            <v>3232</v>
          </cell>
          <cell r="NE20">
            <v>2988</v>
          </cell>
          <cell r="NF20">
            <v>3048</v>
          </cell>
          <cell r="NG20">
            <v>2986</v>
          </cell>
          <cell r="NH20">
            <v>2840</v>
          </cell>
          <cell r="NI20">
            <v>2858</v>
          </cell>
          <cell r="NJ20">
            <v>2665</v>
          </cell>
          <cell r="NK20">
            <v>2255</v>
          </cell>
          <cell r="NL20">
            <v>2058</v>
          </cell>
          <cell r="NM20">
            <v>1537</v>
          </cell>
          <cell r="NO20" t="str">
            <v>CORDOBA</v>
          </cell>
          <cell r="NP20">
            <v>2141</v>
          </cell>
          <cell r="NQ20">
            <v>3511</v>
          </cell>
          <cell r="NR20">
            <v>4328</v>
          </cell>
          <cell r="NS20">
            <v>3904</v>
          </cell>
          <cell r="NT20">
            <v>3267</v>
          </cell>
          <cell r="NU20">
            <v>3200</v>
          </cell>
          <cell r="NV20">
            <v>6079</v>
          </cell>
          <cell r="NW20">
            <v>3716</v>
          </cell>
          <cell r="NX20">
            <v>5757</v>
          </cell>
          <cell r="NY20">
            <v>3948</v>
          </cell>
          <cell r="NZ20">
            <v>5065</v>
          </cell>
          <cell r="OA20">
            <v>4457</v>
          </cell>
          <cell r="OB20">
            <v>3351</v>
          </cell>
          <cell r="OC20">
            <v>2485</v>
          </cell>
          <cell r="OD20">
            <v>1923</v>
          </cell>
          <cell r="OE20">
            <v>3232</v>
          </cell>
          <cell r="OF20">
            <v>2610</v>
          </cell>
          <cell r="OG20">
            <v>2471</v>
          </cell>
          <cell r="OH20">
            <v>3531</v>
          </cell>
          <cell r="OI20">
            <v>2088</v>
          </cell>
          <cell r="OJ20">
            <v>4526</v>
          </cell>
          <cell r="OK20">
            <v>3545</v>
          </cell>
          <cell r="OL20">
            <v>4167</v>
          </cell>
          <cell r="OM20">
            <v>4369</v>
          </cell>
          <cell r="ON20">
            <v>4572</v>
          </cell>
          <cell r="OO20">
            <v>4604</v>
          </cell>
          <cell r="OP20">
            <v>3299</v>
          </cell>
          <cell r="OQ20">
            <v>6504</v>
          </cell>
          <cell r="OR20">
            <v>4935</v>
          </cell>
          <cell r="OS20">
            <v>4282</v>
          </cell>
          <cell r="OT20">
            <v>6883</v>
          </cell>
          <cell r="OU20">
            <v>5744</v>
          </cell>
          <cell r="OV20">
            <v>6601</v>
          </cell>
          <cell r="OW20">
            <v>5496</v>
          </cell>
          <cell r="OX20">
            <v>6513</v>
          </cell>
          <cell r="OY20">
            <v>6376</v>
          </cell>
          <cell r="OZ20">
            <v>6535</v>
          </cell>
          <cell r="PA20">
            <v>6938</v>
          </cell>
          <cell r="PB20">
            <v>5445</v>
          </cell>
          <cell r="PC20">
            <v>3246</v>
          </cell>
          <cell r="PD20">
            <v>3249</v>
          </cell>
          <cell r="PE20">
            <v>2654</v>
          </cell>
          <cell r="PF20">
            <v>3264</v>
          </cell>
          <cell r="PG20">
            <v>3282</v>
          </cell>
          <cell r="PH20">
            <v>2613</v>
          </cell>
          <cell r="PI20">
            <v>3146</v>
          </cell>
          <cell r="PJ20">
            <v>2782</v>
          </cell>
          <cell r="PK20">
            <v>3348</v>
          </cell>
          <cell r="PL20">
            <v>3079</v>
          </cell>
          <cell r="PM20">
            <v>2837</v>
          </cell>
          <cell r="PN20">
            <v>3416</v>
          </cell>
          <cell r="PO20">
            <v>2540</v>
          </cell>
          <cell r="PQ20" t="str">
            <v>CORDOBA</v>
          </cell>
          <cell r="PR20">
            <v>2746</v>
          </cell>
          <cell r="PS20">
            <v>3462</v>
          </cell>
          <cell r="PT20">
            <v>3899</v>
          </cell>
          <cell r="PU20">
            <v>4217</v>
          </cell>
          <cell r="PV20">
            <v>4427</v>
          </cell>
          <cell r="PW20">
            <v>3767</v>
          </cell>
          <cell r="PX20">
            <v>4195</v>
          </cell>
          <cell r="PY20">
            <v>4360</v>
          </cell>
          <cell r="PZ20">
            <v>4062</v>
          </cell>
          <cell r="QA20">
            <v>4319</v>
          </cell>
          <cell r="QB20">
            <v>4431</v>
          </cell>
          <cell r="QC20">
            <v>4499</v>
          </cell>
          <cell r="QD20">
            <v>3651</v>
          </cell>
          <cell r="QE20">
            <v>3646</v>
          </cell>
          <cell r="QF20">
            <v>5308</v>
          </cell>
          <cell r="QG20">
            <v>5410</v>
          </cell>
          <cell r="QH20">
            <v>5781</v>
          </cell>
          <cell r="QI20">
            <v>5713</v>
          </cell>
          <cell r="QJ20">
            <v>5266</v>
          </cell>
          <cell r="QK20">
            <v>4877</v>
          </cell>
          <cell r="QL20">
            <v>5963</v>
          </cell>
          <cell r="QM20">
            <v>5255</v>
          </cell>
          <cell r="QN20">
            <v>4564</v>
          </cell>
          <cell r="QO20">
            <v>5823</v>
          </cell>
          <cell r="QP20">
            <v>6197</v>
          </cell>
          <cell r="QQ20">
            <v>5917</v>
          </cell>
          <cell r="QR20">
            <v>4855</v>
          </cell>
          <cell r="QS20">
            <v>7748</v>
          </cell>
          <cell r="QT20">
            <v>5092</v>
          </cell>
          <cell r="QU20">
            <v>5870</v>
          </cell>
          <cell r="QV20">
            <v>5117</v>
          </cell>
          <cell r="QW20">
            <v>3632</v>
          </cell>
          <cell r="QX20">
            <v>4307</v>
          </cell>
          <cell r="QY20">
            <v>5854</v>
          </cell>
          <cell r="QZ20">
            <v>5300</v>
          </cell>
          <cell r="RA20">
            <v>5211</v>
          </cell>
          <cell r="RB20">
            <v>5010</v>
          </cell>
          <cell r="RC20">
            <v>5397</v>
          </cell>
          <cell r="RD20">
            <v>5140</v>
          </cell>
          <cell r="RE20">
            <v>3851</v>
          </cell>
          <cell r="RF20">
            <v>4738</v>
          </cell>
          <cell r="RG20">
            <v>3921</v>
          </cell>
          <cell r="RH20">
            <v>4769</v>
          </cell>
          <cell r="RI20">
            <v>4019</v>
          </cell>
          <cell r="RJ20">
            <v>4639</v>
          </cell>
          <cell r="RK20">
            <v>4398</v>
          </cell>
          <cell r="RL20">
            <v>5537</v>
          </cell>
          <cell r="RM20">
            <v>5851</v>
          </cell>
          <cell r="RN20">
            <v>4811</v>
          </cell>
          <cell r="RO20">
            <v>5772</v>
          </cell>
          <cell r="RP20">
            <v>5876</v>
          </cell>
          <cell r="RQ20">
            <v>5807</v>
          </cell>
          <cell r="RS20" t="str">
            <v>CORDOBA</v>
          </cell>
          <cell r="RT20">
            <v>6201</v>
          </cell>
          <cell r="RU20">
            <v>5787</v>
          </cell>
          <cell r="RV20">
            <v>6077</v>
          </cell>
          <cell r="RW20">
            <v>4405</v>
          </cell>
          <cell r="RX20">
            <v>3631</v>
          </cell>
          <cell r="RY20">
            <v>3815</v>
          </cell>
          <cell r="RZ20">
            <v>3974</v>
          </cell>
          <cell r="SA20">
            <v>4683</v>
          </cell>
          <cell r="SB20">
            <v>4459</v>
          </cell>
          <cell r="SC20">
            <v>4285</v>
          </cell>
          <cell r="SD20">
            <v>4245</v>
          </cell>
          <cell r="SE20">
            <v>3526</v>
          </cell>
          <cell r="SF20">
            <v>4313</v>
          </cell>
          <cell r="SG20">
            <v>3955</v>
          </cell>
          <cell r="SH20">
            <v>2624</v>
          </cell>
          <cell r="SI20">
            <v>3671</v>
          </cell>
          <cell r="SJ20">
            <v>4758</v>
          </cell>
          <cell r="SK20">
            <v>3913</v>
          </cell>
          <cell r="SL20">
            <v>3446</v>
          </cell>
          <cell r="SM20">
            <v>4407</v>
          </cell>
          <cell r="SN20">
            <v>4651</v>
          </cell>
          <cell r="SO20">
            <v>4679</v>
          </cell>
          <cell r="SP20">
            <v>5694</v>
          </cell>
          <cell r="SQ20">
            <v>5632</v>
          </cell>
          <cell r="SR20">
            <v>4426</v>
          </cell>
          <cell r="SS20">
            <v>4295</v>
          </cell>
          <cell r="ST20">
            <v>4183</v>
          </cell>
          <cell r="SU20">
            <v>4490</v>
          </cell>
          <cell r="SV20">
            <v>4084</v>
          </cell>
          <cell r="SW20">
            <v>5702</v>
          </cell>
          <cell r="SX20">
            <v>5896</v>
          </cell>
          <cell r="SY20">
            <v>5612</v>
          </cell>
          <cell r="SZ20">
            <v>5605</v>
          </cell>
          <cell r="TA20">
            <v>5533</v>
          </cell>
          <cell r="TB20">
            <v>6205</v>
          </cell>
          <cell r="TC20">
            <v>5098</v>
          </cell>
          <cell r="TD20">
            <v>4742</v>
          </cell>
          <cell r="TE20">
            <v>4876</v>
          </cell>
          <cell r="TF20">
            <v>5131</v>
          </cell>
          <cell r="TG20">
            <v>4516</v>
          </cell>
          <cell r="TH20">
            <v>3689</v>
          </cell>
          <cell r="TI20">
            <v>3774</v>
          </cell>
          <cell r="TJ20">
            <v>4072</v>
          </cell>
          <cell r="TK20">
            <v>4023</v>
          </cell>
          <cell r="TL20">
            <v>3974</v>
          </cell>
          <cell r="TM20">
            <v>4336</v>
          </cell>
          <cell r="TN20">
            <v>4924</v>
          </cell>
          <cell r="TO20">
            <v>4698</v>
          </cell>
        </row>
        <row r="21">
          <cell r="FG21" t="str">
            <v>CUNDINAMARCA</v>
          </cell>
          <cell r="FH21">
            <v>3464</v>
          </cell>
          <cell r="FI21">
            <v>3414</v>
          </cell>
          <cell r="FJ21">
            <v>3481</v>
          </cell>
          <cell r="FK21">
            <v>3274</v>
          </cell>
          <cell r="FL21">
            <v>5381</v>
          </cell>
          <cell r="FM21">
            <v>4332</v>
          </cell>
          <cell r="FN21">
            <v>4283</v>
          </cell>
          <cell r="FO21">
            <v>4823</v>
          </cell>
          <cell r="FP21">
            <v>5290</v>
          </cell>
          <cell r="FQ21">
            <v>4974</v>
          </cell>
          <cell r="FR21">
            <v>4942</v>
          </cell>
          <cell r="FS21">
            <v>4547</v>
          </cell>
          <cell r="FT21">
            <v>4619</v>
          </cell>
          <cell r="FU21">
            <v>4797</v>
          </cell>
          <cell r="FV21">
            <v>6549</v>
          </cell>
          <cell r="FW21">
            <v>6661</v>
          </cell>
          <cell r="FX21">
            <v>6347</v>
          </cell>
          <cell r="FY21">
            <v>6724</v>
          </cell>
          <cell r="FZ21">
            <v>7467</v>
          </cell>
          <cell r="GA21">
            <v>9162</v>
          </cell>
          <cell r="GB21">
            <v>8276</v>
          </cell>
          <cell r="GC21">
            <v>6997</v>
          </cell>
          <cell r="GD21">
            <v>7465</v>
          </cell>
          <cell r="GE21">
            <v>8195</v>
          </cell>
          <cell r="GF21">
            <v>6330</v>
          </cell>
          <cell r="GG21">
            <v>5386</v>
          </cell>
          <cell r="GH21">
            <v>4741</v>
          </cell>
          <cell r="GI21">
            <v>5184</v>
          </cell>
          <cell r="GJ21">
            <v>5491</v>
          </cell>
          <cell r="GK21">
            <v>5906</v>
          </cell>
          <cell r="GL21">
            <v>5969</v>
          </cell>
          <cell r="GM21">
            <v>5705</v>
          </cell>
          <cell r="GN21">
            <v>4947</v>
          </cell>
          <cell r="GO21">
            <v>6063</v>
          </cell>
          <cell r="GP21">
            <v>5505</v>
          </cell>
          <cell r="GQ21">
            <v>5661</v>
          </cell>
          <cell r="GR21">
            <v>5708</v>
          </cell>
          <cell r="GS21">
            <v>5462</v>
          </cell>
          <cell r="GT21">
            <v>5110</v>
          </cell>
          <cell r="GU21">
            <v>5298</v>
          </cell>
          <cell r="GV21">
            <v>4704</v>
          </cell>
          <cell r="GW21">
            <v>4569</v>
          </cell>
          <cell r="GX21">
            <v>5124</v>
          </cell>
          <cell r="GY21">
            <v>4942</v>
          </cell>
          <cell r="GZ21">
            <v>4793</v>
          </cell>
          <cell r="HA21">
            <v>4995</v>
          </cell>
          <cell r="HB21">
            <v>6538</v>
          </cell>
          <cell r="HC21">
            <v>4688</v>
          </cell>
          <cell r="HD21">
            <v>4772</v>
          </cell>
          <cell r="HE21">
            <v>4862</v>
          </cell>
          <cell r="HF21">
            <v>4583</v>
          </cell>
          <cell r="HG21">
            <v>4770</v>
          </cell>
          <cell r="HI21" t="str">
            <v>CUNDINAMARCA</v>
          </cell>
          <cell r="HJ21">
            <v>4539</v>
          </cell>
          <cell r="HK21">
            <v>4616</v>
          </cell>
          <cell r="HL21">
            <v>4787</v>
          </cell>
          <cell r="HM21">
            <v>4987</v>
          </cell>
          <cell r="HN21">
            <v>4971</v>
          </cell>
          <cell r="HO21">
            <v>5226</v>
          </cell>
          <cell r="HP21">
            <v>6201</v>
          </cell>
          <cell r="HQ21">
            <v>6383</v>
          </cell>
          <cell r="HR21">
            <v>5946</v>
          </cell>
          <cell r="HS21">
            <v>6247</v>
          </cell>
          <cell r="HT21">
            <v>6935</v>
          </cell>
          <cell r="HU21">
            <v>6657</v>
          </cell>
          <cell r="HV21">
            <v>8001</v>
          </cell>
          <cell r="HW21">
            <v>7629</v>
          </cell>
          <cell r="HX21">
            <v>5070</v>
          </cell>
          <cell r="HY21">
            <v>6930</v>
          </cell>
          <cell r="HZ21">
            <v>6516</v>
          </cell>
          <cell r="IA21">
            <v>5947</v>
          </cell>
          <cell r="IB21">
            <v>7869</v>
          </cell>
          <cell r="IC21">
            <v>7652</v>
          </cell>
          <cell r="ID21">
            <v>7483</v>
          </cell>
          <cell r="IE21">
            <v>6963</v>
          </cell>
          <cell r="IF21">
            <v>6891</v>
          </cell>
          <cell r="IG21">
            <v>6563</v>
          </cell>
          <cell r="IH21">
            <v>5759</v>
          </cell>
          <cell r="II21">
            <v>5393</v>
          </cell>
          <cell r="IJ21">
            <v>5301</v>
          </cell>
          <cell r="IK21">
            <v>5354</v>
          </cell>
          <cell r="IL21">
            <v>5577</v>
          </cell>
          <cell r="IM21">
            <v>6560</v>
          </cell>
          <cell r="IN21">
            <v>6361</v>
          </cell>
          <cell r="IO21">
            <v>5986</v>
          </cell>
          <cell r="IP21">
            <v>6094</v>
          </cell>
          <cell r="IQ21">
            <v>6356</v>
          </cell>
          <cell r="IR21">
            <v>6372</v>
          </cell>
          <cell r="IS21">
            <v>6350</v>
          </cell>
          <cell r="IT21">
            <v>6028</v>
          </cell>
          <cell r="IU21">
            <v>6137</v>
          </cell>
          <cell r="IV21">
            <v>5539</v>
          </cell>
          <cell r="IW21">
            <v>5650</v>
          </cell>
          <cell r="IX21">
            <v>6157</v>
          </cell>
          <cell r="IY21">
            <v>5403</v>
          </cell>
          <cell r="IZ21">
            <v>5379</v>
          </cell>
          <cell r="JA21">
            <v>5186</v>
          </cell>
          <cell r="JB21">
            <v>5324</v>
          </cell>
          <cell r="JC21">
            <v>5289</v>
          </cell>
          <cell r="JD21">
            <v>5577</v>
          </cell>
          <cell r="JE21">
            <v>6322</v>
          </cell>
          <cell r="JF21">
            <v>4941</v>
          </cell>
          <cell r="JG21">
            <v>5105</v>
          </cell>
          <cell r="JH21">
            <v>4576</v>
          </cell>
          <cell r="JI21">
            <v>3750</v>
          </cell>
          <cell r="JK21" t="str">
            <v>CUNDINAMARCA</v>
          </cell>
          <cell r="JL21">
            <v>3856</v>
          </cell>
          <cell r="JM21">
            <v>5112</v>
          </cell>
          <cell r="JN21">
            <v>5140</v>
          </cell>
          <cell r="JO21">
            <v>5106</v>
          </cell>
          <cell r="JP21">
            <v>5377</v>
          </cell>
          <cell r="JQ21">
            <v>5398</v>
          </cell>
          <cell r="JR21">
            <v>6178</v>
          </cell>
          <cell r="JS21">
            <v>6558</v>
          </cell>
          <cell r="JT21">
            <v>7367</v>
          </cell>
          <cell r="JU21">
            <v>6978</v>
          </cell>
          <cell r="JV21">
            <v>7237</v>
          </cell>
          <cell r="JW21">
            <v>6948</v>
          </cell>
          <cell r="JX21">
            <v>4876</v>
          </cell>
          <cell r="JY21">
            <v>6336</v>
          </cell>
          <cell r="JZ21">
            <v>6946</v>
          </cell>
          <cell r="KA21">
            <v>7365</v>
          </cell>
          <cell r="KB21">
            <v>8378</v>
          </cell>
          <cell r="KC21">
            <v>7425</v>
          </cell>
          <cell r="KD21">
            <v>8974</v>
          </cell>
          <cell r="KE21">
            <v>9067</v>
          </cell>
          <cell r="KF21">
            <v>10414</v>
          </cell>
          <cell r="KG21">
            <v>10330</v>
          </cell>
          <cell r="KH21">
            <v>9587</v>
          </cell>
          <cell r="KI21">
            <v>9181</v>
          </cell>
          <cell r="KJ21">
            <v>9509</v>
          </cell>
          <cell r="KK21">
            <v>7715</v>
          </cell>
          <cell r="KL21">
            <v>6516</v>
          </cell>
          <cell r="KM21">
            <v>8495</v>
          </cell>
          <cell r="KN21">
            <v>7223</v>
          </cell>
          <cell r="KO21">
            <v>8138</v>
          </cell>
          <cell r="KP21">
            <v>7925</v>
          </cell>
          <cell r="KQ21">
            <v>6642</v>
          </cell>
          <cell r="KR21">
            <v>6882</v>
          </cell>
          <cell r="KS21">
            <v>6770</v>
          </cell>
          <cell r="KT21">
            <v>6187</v>
          </cell>
          <cell r="KU21">
            <v>6604</v>
          </cell>
          <cell r="KV21">
            <v>6258</v>
          </cell>
          <cell r="KW21">
            <v>6375</v>
          </cell>
          <cell r="KX21">
            <v>6303</v>
          </cell>
          <cell r="KY21">
            <v>6192</v>
          </cell>
          <cell r="KZ21">
            <v>5858</v>
          </cell>
          <cell r="LA21">
            <v>5054</v>
          </cell>
          <cell r="LB21">
            <v>5458</v>
          </cell>
          <cell r="LC21">
            <v>5689</v>
          </cell>
          <cell r="LD21">
            <v>4915</v>
          </cell>
          <cell r="LE21">
            <v>5391</v>
          </cell>
          <cell r="LF21">
            <v>5878</v>
          </cell>
          <cell r="LG21">
            <v>5769</v>
          </cell>
          <cell r="LH21">
            <v>5101</v>
          </cell>
          <cell r="LI21">
            <v>6238</v>
          </cell>
          <cell r="LJ21">
            <v>5256</v>
          </cell>
          <cell r="LK21">
            <v>4747</v>
          </cell>
          <cell r="LM21" t="str">
            <v>CUNDINAMARCA</v>
          </cell>
          <cell r="LN21">
            <v>5085</v>
          </cell>
          <cell r="LO21">
            <v>5530</v>
          </cell>
          <cell r="LP21">
            <v>5377</v>
          </cell>
          <cell r="LQ21">
            <v>5074</v>
          </cell>
          <cell r="LR21">
            <v>4884</v>
          </cell>
          <cell r="LS21">
            <v>5118</v>
          </cell>
          <cell r="LT21">
            <v>5090</v>
          </cell>
          <cell r="LU21">
            <v>6246</v>
          </cell>
          <cell r="LV21">
            <v>6290</v>
          </cell>
          <cell r="LW21">
            <v>6784</v>
          </cell>
          <cell r="LX21">
            <v>6747</v>
          </cell>
          <cell r="LY21">
            <v>6469</v>
          </cell>
          <cell r="LZ21">
            <v>6575</v>
          </cell>
          <cell r="MA21">
            <v>6909</v>
          </cell>
          <cell r="MB21">
            <v>7998</v>
          </cell>
          <cell r="MC21">
            <v>5578</v>
          </cell>
          <cell r="MD21">
            <v>6977</v>
          </cell>
          <cell r="ME21">
            <v>6832</v>
          </cell>
          <cell r="MF21">
            <v>8039</v>
          </cell>
          <cell r="MG21">
            <v>8307</v>
          </cell>
          <cell r="MH21">
            <v>9051</v>
          </cell>
          <cell r="MI21">
            <v>8638</v>
          </cell>
          <cell r="MJ21">
            <v>8263</v>
          </cell>
          <cell r="MK21">
            <v>8777</v>
          </cell>
          <cell r="ML21">
            <v>8288</v>
          </cell>
          <cell r="MM21">
            <v>6848</v>
          </cell>
          <cell r="MN21">
            <v>6386</v>
          </cell>
          <cell r="MO21">
            <v>6985</v>
          </cell>
          <cell r="MP21">
            <v>6744</v>
          </cell>
          <cell r="MQ21">
            <v>6752</v>
          </cell>
          <cell r="MR21">
            <v>7847</v>
          </cell>
          <cell r="MS21">
            <v>6842</v>
          </cell>
          <cell r="MT21">
            <v>7302</v>
          </cell>
          <cell r="MU21">
            <v>7080</v>
          </cell>
          <cell r="MV21">
            <v>7351</v>
          </cell>
          <cell r="MW21">
            <v>7330</v>
          </cell>
          <cell r="MX21">
            <v>7192</v>
          </cell>
          <cell r="MY21">
            <v>7374</v>
          </cell>
          <cell r="MZ21">
            <v>6832</v>
          </cell>
          <cell r="NA21">
            <v>7026</v>
          </cell>
          <cell r="NB21">
            <v>6786</v>
          </cell>
          <cell r="NC21">
            <v>6738</v>
          </cell>
          <cell r="ND21">
            <v>7312</v>
          </cell>
          <cell r="NE21">
            <v>7372</v>
          </cell>
          <cell r="NF21">
            <v>7595</v>
          </cell>
          <cell r="NG21">
            <v>7273</v>
          </cell>
          <cell r="NH21">
            <v>7771</v>
          </cell>
          <cell r="NI21">
            <v>6834</v>
          </cell>
          <cell r="NJ21">
            <v>6347</v>
          </cell>
          <cell r="NK21">
            <v>6509</v>
          </cell>
          <cell r="NL21">
            <v>5706</v>
          </cell>
          <cell r="NM21">
            <v>4493</v>
          </cell>
          <cell r="NO21" t="str">
            <v>CUNDINAMARCA</v>
          </cell>
          <cell r="NP21">
            <v>4102</v>
          </cell>
          <cell r="NQ21">
            <v>5923</v>
          </cell>
          <cell r="NR21">
            <v>5951</v>
          </cell>
          <cell r="NS21">
            <v>5432</v>
          </cell>
          <cell r="NT21">
            <v>4881</v>
          </cell>
          <cell r="NU21">
            <v>5331</v>
          </cell>
          <cell r="NV21">
            <v>6324</v>
          </cell>
          <cell r="NW21">
            <v>6608</v>
          </cell>
          <cell r="NX21">
            <v>7493</v>
          </cell>
          <cell r="NY21">
            <v>8219</v>
          </cell>
          <cell r="NZ21">
            <v>9813</v>
          </cell>
          <cell r="OA21">
            <v>8989</v>
          </cell>
          <cell r="OB21">
            <v>3713</v>
          </cell>
          <cell r="OC21">
            <v>3453</v>
          </cell>
          <cell r="OD21">
            <v>2453</v>
          </cell>
          <cell r="OE21">
            <v>2643</v>
          </cell>
          <cell r="OF21">
            <v>2291</v>
          </cell>
          <cell r="OG21">
            <v>2165</v>
          </cell>
          <cell r="OH21">
            <v>2330</v>
          </cell>
          <cell r="OI21">
            <v>2182</v>
          </cell>
          <cell r="OJ21">
            <v>2040</v>
          </cell>
          <cell r="OK21">
            <v>2241</v>
          </cell>
          <cell r="OL21">
            <v>2399</v>
          </cell>
          <cell r="OM21">
            <v>2290</v>
          </cell>
          <cell r="ON21">
            <v>2103</v>
          </cell>
          <cell r="OO21">
            <v>2711</v>
          </cell>
          <cell r="OP21">
            <v>2239</v>
          </cell>
          <cell r="OQ21">
            <v>3143</v>
          </cell>
          <cell r="OR21">
            <v>3017</v>
          </cell>
          <cell r="OS21">
            <v>3356</v>
          </cell>
          <cell r="OT21">
            <v>4442</v>
          </cell>
          <cell r="OU21">
            <v>3643</v>
          </cell>
          <cell r="OV21">
            <v>3636</v>
          </cell>
          <cell r="OW21">
            <v>3600</v>
          </cell>
          <cell r="OX21">
            <v>3409</v>
          </cell>
          <cell r="OY21">
            <v>3731</v>
          </cell>
          <cell r="OZ21">
            <v>3973</v>
          </cell>
          <cell r="PA21">
            <v>3800</v>
          </cell>
          <cell r="PB21">
            <v>3598</v>
          </cell>
          <cell r="PC21">
            <v>3634</v>
          </cell>
          <cell r="PD21">
            <v>3683</v>
          </cell>
          <cell r="PE21">
            <v>3771</v>
          </cell>
          <cell r="PF21">
            <v>4216</v>
          </cell>
          <cell r="PG21">
            <v>4137</v>
          </cell>
          <cell r="PH21">
            <v>3451</v>
          </cell>
          <cell r="PI21">
            <v>3523</v>
          </cell>
          <cell r="PJ21">
            <v>3403</v>
          </cell>
          <cell r="PK21">
            <v>3587</v>
          </cell>
          <cell r="PL21">
            <v>3581</v>
          </cell>
          <cell r="PM21">
            <v>3820</v>
          </cell>
          <cell r="PN21">
            <v>4450</v>
          </cell>
          <cell r="PO21">
            <v>3820</v>
          </cell>
          <cell r="PQ21" t="str">
            <v>CUNDINAMARCA</v>
          </cell>
          <cell r="PR21">
            <v>4699</v>
          </cell>
          <cell r="PS21">
            <v>4714</v>
          </cell>
          <cell r="PT21">
            <v>5147</v>
          </cell>
          <cell r="PU21">
            <v>4470</v>
          </cell>
          <cell r="PV21">
            <v>4208</v>
          </cell>
          <cell r="PW21">
            <v>3409</v>
          </cell>
          <cell r="PX21">
            <v>3515</v>
          </cell>
          <cell r="PY21">
            <v>3168</v>
          </cell>
          <cell r="PZ21">
            <v>2991</v>
          </cell>
          <cell r="QA21">
            <v>3527</v>
          </cell>
          <cell r="QB21">
            <v>3404</v>
          </cell>
          <cell r="QC21">
            <v>3607</v>
          </cell>
          <cell r="QD21">
            <v>3062</v>
          </cell>
          <cell r="QE21">
            <v>4405</v>
          </cell>
          <cell r="QF21">
            <v>4813</v>
          </cell>
          <cell r="QG21">
            <v>5868</v>
          </cell>
          <cell r="QH21">
            <v>5847</v>
          </cell>
          <cell r="QI21">
            <v>5395</v>
          </cell>
          <cell r="QJ21">
            <v>6336</v>
          </cell>
          <cell r="QK21">
            <v>5994</v>
          </cell>
          <cell r="QL21">
            <v>6613</v>
          </cell>
          <cell r="QM21">
            <v>6696</v>
          </cell>
          <cell r="QN21">
            <v>6504</v>
          </cell>
          <cell r="QO21">
            <v>6636</v>
          </cell>
          <cell r="QP21">
            <v>7479</v>
          </cell>
          <cell r="QQ21">
            <v>7151</v>
          </cell>
          <cell r="QR21">
            <v>6339</v>
          </cell>
          <cell r="QS21">
            <v>7230</v>
          </cell>
          <cell r="QT21">
            <v>6376</v>
          </cell>
          <cell r="QU21">
            <v>5773</v>
          </cell>
          <cell r="QV21">
            <v>5630</v>
          </cell>
          <cell r="QW21">
            <v>4802</v>
          </cell>
          <cell r="QX21">
            <v>4472</v>
          </cell>
          <cell r="QY21">
            <v>5471</v>
          </cell>
          <cell r="QZ21">
            <v>5354</v>
          </cell>
          <cell r="RA21">
            <v>5120</v>
          </cell>
          <cell r="RB21">
            <v>5048</v>
          </cell>
          <cell r="RC21">
            <v>5878</v>
          </cell>
          <cell r="RD21">
            <v>5426</v>
          </cell>
          <cell r="RE21">
            <v>6021</v>
          </cell>
          <cell r="RF21">
            <v>5496</v>
          </cell>
          <cell r="RG21">
            <v>4984</v>
          </cell>
          <cell r="RH21">
            <v>4945</v>
          </cell>
          <cell r="RI21">
            <v>5146</v>
          </cell>
          <cell r="RJ21">
            <v>6032</v>
          </cell>
          <cell r="RK21">
            <v>5555</v>
          </cell>
          <cell r="RL21">
            <v>5846</v>
          </cell>
          <cell r="RM21">
            <v>5833</v>
          </cell>
          <cell r="RN21">
            <v>4897</v>
          </cell>
          <cell r="RO21">
            <v>6278</v>
          </cell>
          <cell r="RP21">
            <v>5901</v>
          </cell>
          <cell r="RQ21">
            <v>6441</v>
          </cell>
          <cell r="RS21" t="str">
            <v>CUNDINAMARCA</v>
          </cell>
          <cell r="RT21">
            <v>8424</v>
          </cell>
          <cell r="RU21">
            <v>9704</v>
          </cell>
          <cell r="RV21">
            <v>10841</v>
          </cell>
          <cell r="RW21">
            <v>9487</v>
          </cell>
          <cell r="RX21">
            <v>7502</v>
          </cell>
          <cell r="RY21">
            <v>6403</v>
          </cell>
          <cell r="RZ21">
            <v>5658</v>
          </cell>
          <cell r="SA21">
            <v>6215</v>
          </cell>
          <cell r="SB21">
            <v>6212</v>
          </cell>
          <cell r="SC21">
            <v>7001</v>
          </cell>
          <cell r="SD21">
            <v>6829</v>
          </cell>
          <cell r="SE21">
            <v>6795</v>
          </cell>
          <cell r="SF21">
            <v>7807</v>
          </cell>
          <cell r="SG21">
            <v>8151</v>
          </cell>
          <cell r="SH21">
            <v>5542</v>
          </cell>
          <cell r="SI21">
            <v>7392</v>
          </cell>
          <cell r="SJ21">
            <v>7755</v>
          </cell>
          <cell r="SK21">
            <v>8228</v>
          </cell>
          <cell r="SL21">
            <v>10382</v>
          </cell>
          <cell r="SM21">
            <v>11223</v>
          </cell>
          <cell r="SN21">
            <v>12461</v>
          </cell>
          <cell r="SO21">
            <v>12269</v>
          </cell>
          <cell r="SP21">
            <v>14112</v>
          </cell>
          <cell r="SQ21">
            <v>14770</v>
          </cell>
          <cell r="SR21">
            <v>12097</v>
          </cell>
          <cell r="SS21">
            <v>12009</v>
          </cell>
          <cell r="ST21">
            <v>12703</v>
          </cell>
          <cell r="SU21">
            <v>12581</v>
          </cell>
          <cell r="SV21">
            <v>10525</v>
          </cell>
          <cell r="SW21">
            <v>11011</v>
          </cell>
          <cell r="SX21">
            <v>10341</v>
          </cell>
          <cell r="SY21">
            <v>9517</v>
          </cell>
          <cell r="SZ21">
            <v>8843</v>
          </cell>
          <cell r="TA21">
            <v>9723</v>
          </cell>
          <cell r="TB21">
            <v>9683</v>
          </cell>
          <cell r="TC21">
            <v>9426</v>
          </cell>
          <cell r="TD21">
            <v>10429</v>
          </cell>
          <cell r="TE21">
            <v>9679</v>
          </cell>
          <cell r="TF21">
            <v>9531</v>
          </cell>
          <cell r="TG21">
            <v>9294</v>
          </cell>
          <cell r="TH21">
            <v>8319</v>
          </cell>
          <cell r="TI21">
            <v>7286</v>
          </cell>
          <cell r="TJ21">
            <v>7729</v>
          </cell>
          <cell r="TK21">
            <v>9113</v>
          </cell>
          <cell r="TL21">
            <v>8016</v>
          </cell>
          <cell r="TM21">
            <v>9184</v>
          </cell>
          <cell r="TN21">
            <v>9096</v>
          </cell>
          <cell r="TO21">
            <v>9950</v>
          </cell>
        </row>
        <row r="22">
          <cell r="FG22" t="str">
            <v>GUAINIA</v>
          </cell>
          <cell r="FH22">
            <v>24</v>
          </cell>
          <cell r="FI22">
            <v>24</v>
          </cell>
          <cell r="FJ22">
            <v>4</v>
          </cell>
          <cell r="FK22">
            <v>32</v>
          </cell>
          <cell r="FL22">
            <v>41</v>
          </cell>
          <cell r="FM22">
            <v>44</v>
          </cell>
          <cell r="FN22">
            <v>55</v>
          </cell>
          <cell r="FO22">
            <v>30</v>
          </cell>
          <cell r="FP22">
            <v>50</v>
          </cell>
          <cell r="FQ22">
            <v>32</v>
          </cell>
          <cell r="FR22">
            <v>32</v>
          </cell>
          <cell r="FS22">
            <v>44</v>
          </cell>
          <cell r="FT22">
            <v>17</v>
          </cell>
          <cell r="FU22">
            <v>31</v>
          </cell>
          <cell r="FV22">
            <v>28</v>
          </cell>
          <cell r="FW22">
            <v>43</v>
          </cell>
          <cell r="FX22">
            <v>4</v>
          </cell>
          <cell r="FY22">
            <v>10</v>
          </cell>
          <cell r="FZ22">
            <v>41</v>
          </cell>
          <cell r="GA22">
            <v>67</v>
          </cell>
          <cell r="GB22">
            <v>46</v>
          </cell>
          <cell r="GC22">
            <v>35</v>
          </cell>
          <cell r="GD22">
            <v>28</v>
          </cell>
          <cell r="GE22">
            <v>29</v>
          </cell>
          <cell r="GF22">
            <v>16</v>
          </cell>
          <cell r="GG22">
            <v>14</v>
          </cell>
          <cell r="GH22">
            <v>47</v>
          </cell>
          <cell r="GI22">
            <v>24</v>
          </cell>
          <cell r="GJ22">
            <v>64</v>
          </cell>
          <cell r="GK22">
            <v>67</v>
          </cell>
          <cell r="GL22">
            <v>39</v>
          </cell>
          <cell r="GM22">
            <v>49</v>
          </cell>
          <cell r="GN22">
            <v>50</v>
          </cell>
          <cell r="GO22">
            <v>23</v>
          </cell>
          <cell r="GP22">
            <v>43</v>
          </cell>
          <cell r="GQ22">
            <v>48</v>
          </cell>
          <cell r="GR22">
            <v>29</v>
          </cell>
          <cell r="GS22">
            <v>43</v>
          </cell>
          <cell r="GT22">
            <v>27</v>
          </cell>
          <cell r="GU22">
            <v>56</v>
          </cell>
          <cell r="GV22">
            <v>46</v>
          </cell>
          <cell r="GW22">
            <v>52</v>
          </cell>
          <cell r="GX22">
            <v>44</v>
          </cell>
          <cell r="GY22">
            <v>54</v>
          </cell>
          <cell r="GZ22">
            <v>49</v>
          </cell>
          <cell r="HA22">
            <v>43</v>
          </cell>
          <cell r="HB22">
            <v>54</v>
          </cell>
          <cell r="HC22">
            <v>48</v>
          </cell>
          <cell r="HD22">
            <v>53</v>
          </cell>
          <cell r="HE22">
            <v>63</v>
          </cell>
          <cell r="HF22">
            <v>51</v>
          </cell>
          <cell r="HG22">
            <v>26</v>
          </cell>
          <cell r="HI22" t="str">
            <v>GUAINIA</v>
          </cell>
          <cell r="HJ22">
            <v>62</v>
          </cell>
          <cell r="HK22">
            <v>104</v>
          </cell>
          <cell r="HL22">
            <v>63</v>
          </cell>
          <cell r="HM22">
            <v>43</v>
          </cell>
          <cell r="HN22">
            <v>56</v>
          </cell>
          <cell r="HO22">
            <v>66</v>
          </cell>
          <cell r="HP22">
            <v>84</v>
          </cell>
          <cell r="HQ22">
            <v>74</v>
          </cell>
          <cell r="HR22">
            <v>69</v>
          </cell>
          <cell r="HS22">
            <v>113</v>
          </cell>
          <cell r="HT22">
            <v>50</v>
          </cell>
          <cell r="HU22">
            <v>72</v>
          </cell>
          <cell r="HV22">
            <v>77</v>
          </cell>
          <cell r="HW22">
            <v>63</v>
          </cell>
          <cell r="HX22">
            <v>46</v>
          </cell>
          <cell r="HY22">
            <v>65</v>
          </cell>
          <cell r="HZ22">
            <v>39</v>
          </cell>
          <cell r="IA22">
            <v>49</v>
          </cell>
          <cell r="IB22">
            <v>83</v>
          </cell>
          <cell r="IC22">
            <v>91</v>
          </cell>
          <cell r="ID22">
            <v>123</v>
          </cell>
          <cell r="IE22">
            <v>83</v>
          </cell>
          <cell r="IF22">
            <v>74</v>
          </cell>
          <cell r="IG22">
            <v>79</v>
          </cell>
          <cell r="IH22">
            <v>50</v>
          </cell>
          <cell r="II22">
            <v>42</v>
          </cell>
          <cell r="IJ22">
            <v>34</v>
          </cell>
          <cell r="IK22">
            <v>60</v>
          </cell>
          <cell r="IL22">
            <v>75</v>
          </cell>
          <cell r="IM22">
            <v>85</v>
          </cell>
          <cell r="IN22">
            <v>25</v>
          </cell>
          <cell r="IO22">
            <v>76</v>
          </cell>
          <cell r="IP22">
            <v>114</v>
          </cell>
          <cell r="IQ22">
            <v>114</v>
          </cell>
          <cell r="IR22">
            <v>76</v>
          </cell>
          <cell r="IS22">
            <v>111</v>
          </cell>
          <cell r="IT22">
            <v>97</v>
          </cell>
          <cell r="IU22">
            <v>78</v>
          </cell>
          <cell r="IV22">
            <v>45</v>
          </cell>
          <cell r="IW22">
            <v>44</v>
          </cell>
          <cell r="IX22">
            <v>52</v>
          </cell>
          <cell r="IY22">
            <v>39</v>
          </cell>
          <cell r="IZ22">
            <v>25</v>
          </cell>
          <cell r="JA22">
            <v>83</v>
          </cell>
          <cell r="JB22">
            <v>65</v>
          </cell>
          <cell r="JC22">
            <v>79</v>
          </cell>
          <cell r="JD22">
            <v>83</v>
          </cell>
          <cell r="JE22">
            <v>89</v>
          </cell>
          <cell r="JF22">
            <v>84</v>
          </cell>
          <cell r="JG22">
            <v>47</v>
          </cell>
          <cell r="JH22">
            <v>56</v>
          </cell>
          <cell r="JI22">
            <v>44</v>
          </cell>
          <cell r="JK22" t="str">
            <v>GUAINIA</v>
          </cell>
          <cell r="JL22">
            <v>40</v>
          </cell>
          <cell r="JM22">
            <v>20</v>
          </cell>
          <cell r="JN22">
            <v>87</v>
          </cell>
          <cell r="JO22">
            <v>77</v>
          </cell>
          <cell r="JP22">
            <v>83</v>
          </cell>
          <cell r="JQ22">
            <v>66</v>
          </cell>
          <cell r="JR22">
            <v>138</v>
          </cell>
          <cell r="JS22">
            <v>113</v>
          </cell>
          <cell r="JT22">
            <v>99</v>
          </cell>
          <cell r="JU22">
            <v>69</v>
          </cell>
          <cell r="JV22">
            <v>81</v>
          </cell>
          <cell r="JW22">
            <v>76</v>
          </cell>
          <cell r="JX22">
            <v>86</v>
          </cell>
          <cell r="JY22">
            <v>92</v>
          </cell>
          <cell r="JZ22">
            <v>105</v>
          </cell>
          <cell r="KA22">
            <v>94</v>
          </cell>
          <cell r="KB22">
            <v>82</v>
          </cell>
          <cell r="KC22">
            <v>64</v>
          </cell>
          <cell r="KD22">
            <v>68</v>
          </cell>
          <cell r="KE22">
            <v>115</v>
          </cell>
          <cell r="KF22">
            <v>94</v>
          </cell>
          <cell r="KG22">
            <v>93</v>
          </cell>
          <cell r="KH22">
            <v>81</v>
          </cell>
          <cell r="KI22">
            <v>63</v>
          </cell>
          <cell r="KJ22">
            <v>92</v>
          </cell>
          <cell r="KK22">
            <v>72</v>
          </cell>
          <cell r="KL22">
            <v>73</v>
          </cell>
          <cell r="KM22">
            <v>75</v>
          </cell>
          <cell r="KN22">
            <v>93</v>
          </cell>
          <cell r="KO22">
            <v>155</v>
          </cell>
          <cell r="KP22">
            <v>138</v>
          </cell>
          <cell r="KQ22">
            <v>110</v>
          </cell>
          <cell r="KR22">
            <v>115</v>
          </cell>
          <cell r="KS22">
            <v>90</v>
          </cell>
          <cell r="KT22">
            <v>79</v>
          </cell>
          <cell r="KU22">
            <v>113</v>
          </cell>
          <cell r="KV22">
            <v>114</v>
          </cell>
          <cell r="KW22">
            <v>133</v>
          </cell>
          <cell r="KX22">
            <v>104</v>
          </cell>
          <cell r="KY22">
            <v>101</v>
          </cell>
          <cell r="KZ22">
            <v>106</v>
          </cell>
          <cell r="LA22">
            <v>48</v>
          </cell>
          <cell r="LB22">
            <v>75</v>
          </cell>
          <cell r="LC22">
            <v>72</v>
          </cell>
          <cell r="LD22">
            <v>64</v>
          </cell>
          <cell r="LE22">
            <v>68</v>
          </cell>
          <cell r="LF22">
            <v>83</v>
          </cell>
          <cell r="LG22">
            <v>85</v>
          </cell>
          <cell r="LH22">
            <v>78</v>
          </cell>
          <cell r="LI22">
            <v>163</v>
          </cell>
          <cell r="LJ22">
            <v>47</v>
          </cell>
          <cell r="LK22">
            <v>42</v>
          </cell>
          <cell r="LM22" t="str">
            <v>GUAINIA</v>
          </cell>
          <cell r="LN22">
            <v>9</v>
          </cell>
          <cell r="LO22">
            <v>34</v>
          </cell>
          <cell r="LP22">
            <v>50</v>
          </cell>
          <cell r="LQ22">
            <v>31</v>
          </cell>
          <cell r="LR22">
            <v>55</v>
          </cell>
          <cell r="LS22">
            <v>12</v>
          </cell>
          <cell r="LT22">
            <v>24</v>
          </cell>
          <cell r="LU22">
            <v>28</v>
          </cell>
          <cell r="LV22">
            <v>25</v>
          </cell>
          <cell r="LW22">
            <v>28</v>
          </cell>
          <cell r="LX22">
            <v>35</v>
          </cell>
          <cell r="LY22">
            <v>17</v>
          </cell>
          <cell r="LZ22">
            <v>21</v>
          </cell>
          <cell r="MA22">
            <v>39</v>
          </cell>
          <cell r="MB22">
            <v>58</v>
          </cell>
          <cell r="MC22">
            <v>27</v>
          </cell>
          <cell r="MD22">
            <v>29</v>
          </cell>
          <cell r="ME22">
            <v>81</v>
          </cell>
          <cell r="MF22">
            <v>11</v>
          </cell>
          <cell r="MG22">
            <v>21</v>
          </cell>
          <cell r="MH22">
            <v>20</v>
          </cell>
          <cell r="MI22">
            <v>22</v>
          </cell>
          <cell r="MJ22">
            <v>40</v>
          </cell>
          <cell r="MK22">
            <v>34</v>
          </cell>
          <cell r="ML22">
            <v>22</v>
          </cell>
          <cell r="MM22">
            <v>42</v>
          </cell>
          <cell r="MN22">
            <v>12</v>
          </cell>
          <cell r="MO22">
            <v>12</v>
          </cell>
          <cell r="MP22">
            <v>31</v>
          </cell>
          <cell r="MQ22">
            <v>98</v>
          </cell>
          <cell r="MR22">
            <v>37</v>
          </cell>
          <cell r="MS22">
            <v>70</v>
          </cell>
          <cell r="MT22">
            <v>26</v>
          </cell>
          <cell r="MU22">
            <v>60</v>
          </cell>
          <cell r="MV22">
            <v>14</v>
          </cell>
          <cell r="MW22">
            <v>29</v>
          </cell>
          <cell r="MX22">
            <v>61</v>
          </cell>
          <cell r="MY22">
            <v>76</v>
          </cell>
          <cell r="MZ22">
            <v>69</v>
          </cell>
          <cell r="NA22">
            <v>11</v>
          </cell>
          <cell r="NB22">
            <v>26</v>
          </cell>
          <cell r="NC22">
            <v>88</v>
          </cell>
          <cell r="ND22">
            <v>45</v>
          </cell>
          <cell r="NE22">
            <v>42</v>
          </cell>
          <cell r="NF22">
            <v>123</v>
          </cell>
          <cell r="NG22">
            <v>39</v>
          </cell>
          <cell r="NH22">
            <v>48</v>
          </cell>
          <cell r="NI22">
            <v>25</v>
          </cell>
          <cell r="NJ22">
            <v>54</v>
          </cell>
          <cell r="NK22">
            <v>12</v>
          </cell>
          <cell r="NL22">
            <v>62</v>
          </cell>
          <cell r="NM22">
            <v>12</v>
          </cell>
          <cell r="NO22" t="str">
            <v>GUAINIA</v>
          </cell>
          <cell r="NP22">
            <v>13</v>
          </cell>
          <cell r="NQ22">
            <v>83</v>
          </cell>
          <cell r="NR22">
            <v>57</v>
          </cell>
          <cell r="NS22">
            <v>86</v>
          </cell>
          <cell r="NT22">
            <v>39</v>
          </cell>
          <cell r="NU22">
            <v>59</v>
          </cell>
          <cell r="NV22">
            <v>32</v>
          </cell>
          <cell r="NW22">
            <v>57</v>
          </cell>
          <cell r="NX22">
            <v>61</v>
          </cell>
          <cell r="NY22">
            <v>72</v>
          </cell>
          <cell r="NZ22">
            <v>38</v>
          </cell>
          <cell r="OA22">
            <v>151</v>
          </cell>
          <cell r="OB22">
            <v>101</v>
          </cell>
          <cell r="OC22">
            <v>22</v>
          </cell>
          <cell r="OD22">
            <v>26</v>
          </cell>
          <cell r="OE22">
            <v>27</v>
          </cell>
          <cell r="OF22">
            <v>9</v>
          </cell>
          <cell r="OG22">
            <v>21</v>
          </cell>
          <cell r="OH22">
            <v>10</v>
          </cell>
          <cell r="OI22">
            <v>20</v>
          </cell>
          <cell r="OJ22">
            <v>26</v>
          </cell>
          <cell r="OK22">
            <v>12</v>
          </cell>
          <cell r="OL22">
            <v>33</v>
          </cell>
          <cell r="OM22">
            <v>16</v>
          </cell>
          <cell r="ON22">
            <v>18</v>
          </cell>
          <cell r="OO22">
            <v>16</v>
          </cell>
          <cell r="OP22">
            <v>22</v>
          </cell>
          <cell r="OQ22">
            <v>21</v>
          </cell>
          <cell r="OR22">
            <v>21</v>
          </cell>
          <cell r="OS22">
            <v>34</v>
          </cell>
          <cell r="OT22">
            <v>53</v>
          </cell>
          <cell r="OU22">
            <v>26</v>
          </cell>
          <cell r="OV22">
            <v>34</v>
          </cell>
          <cell r="OW22">
            <v>30</v>
          </cell>
          <cell r="OX22">
            <v>34</v>
          </cell>
          <cell r="OY22">
            <v>32</v>
          </cell>
          <cell r="OZ22">
            <v>139</v>
          </cell>
          <cell r="PA22">
            <v>51</v>
          </cell>
          <cell r="PB22">
            <v>57</v>
          </cell>
          <cell r="PC22">
            <v>26</v>
          </cell>
          <cell r="PD22">
            <v>136</v>
          </cell>
          <cell r="PE22">
            <v>13</v>
          </cell>
          <cell r="PF22">
            <v>81</v>
          </cell>
          <cell r="PG22">
            <v>57</v>
          </cell>
          <cell r="PH22">
            <v>37</v>
          </cell>
          <cell r="PI22">
            <v>54</v>
          </cell>
          <cell r="PJ22">
            <v>27</v>
          </cell>
          <cell r="PK22">
            <v>36</v>
          </cell>
          <cell r="PL22">
            <v>63</v>
          </cell>
          <cell r="PM22">
            <v>58</v>
          </cell>
          <cell r="PN22">
            <v>16</v>
          </cell>
          <cell r="PO22">
            <v>22</v>
          </cell>
          <cell r="PQ22" t="str">
            <v>GUAINIA</v>
          </cell>
          <cell r="PR22">
            <v>43</v>
          </cell>
          <cell r="PS22">
            <v>2</v>
          </cell>
          <cell r="PT22">
            <v>59</v>
          </cell>
          <cell r="PU22">
            <v>35</v>
          </cell>
          <cell r="PV22">
            <v>24</v>
          </cell>
          <cell r="PW22">
            <v>40</v>
          </cell>
          <cell r="PX22">
            <v>38</v>
          </cell>
          <cell r="PY22">
            <v>47</v>
          </cell>
          <cell r="PZ22">
            <v>40</v>
          </cell>
          <cell r="QA22">
            <v>26</v>
          </cell>
          <cell r="QB22">
            <v>22</v>
          </cell>
          <cell r="QC22">
            <v>69</v>
          </cell>
          <cell r="QD22">
            <v>43</v>
          </cell>
          <cell r="QE22">
            <v>54</v>
          </cell>
          <cell r="QF22">
            <v>58</v>
          </cell>
          <cell r="QG22">
            <v>81</v>
          </cell>
          <cell r="QH22">
            <v>30</v>
          </cell>
          <cell r="QI22">
            <v>80</v>
          </cell>
          <cell r="QJ22">
            <v>92</v>
          </cell>
          <cell r="QK22">
            <v>70</v>
          </cell>
          <cell r="QL22">
            <v>107</v>
          </cell>
          <cell r="QM22">
            <v>90</v>
          </cell>
          <cell r="QN22">
            <v>42</v>
          </cell>
          <cell r="QO22">
            <v>76</v>
          </cell>
          <cell r="QP22">
            <v>68</v>
          </cell>
          <cell r="QQ22">
            <v>112</v>
          </cell>
          <cell r="QR22">
            <v>32</v>
          </cell>
          <cell r="QS22">
            <v>53</v>
          </cell>
          <cell r="QT22">
            <v>68</v>
          </cell>
          <cell r="QU22">
            <v>77</v>
          </cell>
          <cell r="QV22">
            <v>57</v>
          </cell>
          <cell r="QW22">
            <v>62</v>
          </cell>
          <cell r="QX22">
            <v>87</v>
          </cell>
          <cell r="QY22">
            <v>54</v>
          </cell>
          <cell r="QZ22">
            <v>52</v>
          </cell>
          <cell r="RA22">
            <v>69</v>
          </cell>
          <cell r="RB22">
            <v>58</v>
          </cell>
          <cell r="RC22">
            <v>49</v>
          </cell>
          <cell r="RD22">
            <v>63</v>
          </cell>
          <cell r="RE22">
            <v>68</v>
          </cell>
          <cell r="RF22">
            <v>67</v>
          </cell>
          <cell r="RG22">
            <v>50</v>
          </cell>
          <cell r="RH22">
            <v>54</v>
          </cell>
          <cell r="RI22">
            <v>63</v>
          </cell>
          <cell r="RJ22">
            <v>109</v>
          </cell>
          <cell r="RK22">
            <v>93</v>
          </cell>
          <cell r="RL22">
            <v>30</v>
          </cell>
          <cell r="RM22">
            <v>154</v>
          </cell>
          <cell r="RN22">
            <v>153</v>
          </cell>
          <cell r="RO22">
            <v>7</v>
          </cell>
          <cell r="RP22">
            <v>83</v>
          </cell>
          <cell r="RQ22">
            <v>28</v>
          </cell>
          <cell r="RS22" t="str">
            <v>GUAINIA</v>
          </cell>
          <cell r="RT22">
            <v>96</v>
          </cell>
          <cell r="RU22">
            <v>104</v>
          </cell>
          <cell r="RV22">
            <v>71</v>
          </cell>
          <cell r="RW22">
            <v>87</v>
          </cell>
          <cell r="RX22">
            <v>103</v>
          </cell>
          <cell r="RY22">
            <v>69</v>
          </cell>
          <cell r="RZ22">
            <v>46</v>
          </cell>
          <cell r="SA22">
            <v>53</v>
          </cell>
          <cell r="SB22">
            <v>122</v>
          </cell>
          <cell r="SC22">
            <v>34</v>
          </cell>
          <cell r="SD22">
            <v>54</v>
          </cell>
          <cell r="SE22">
            <v>26</v>
          </cell>
          <cell r="SF22">
            <v>34</v>
          </cell>
          <cell r="SG22">
            <v>33</v>
          </cell>
          <cell r="SH22">
            <v>35</v>
          </cell>
          <cell r="SI22">
            <v>45</v>
          </cell>
          <cell r="SJ22">
            <v>45</v>
          </cell>
          <cell r="SK22">
            <v>34</v>
          </cell>
          <cell r="SL22">
            <v>64</v>
          </cell>
          <cell r="SM22">
            <v>80</v>
          </cell>
          <cell r="SN22">
            <v>42</v>
          </cell>
          <cell r="SO22">
            <v>57</v>
          </cell>
          <cell r="SP22">
            <v>35</v>
          </cell>
          <cell r="SQ22">
            <v>64</v>
          </cell>
          <cell r="SR22">
            <v>46</v>
          </cell>
          <cell r="SS22">
            <v>46</v>
          </cell>
          <cell r="ST22">
            <v>36</v>
          </cell>
          <cell r="SU22">
            <v>23</v>
          </cell>
          <cell r="SV22">
            <v>30</v>
          </cell>
          <cell r="SW22">
            <v>85</v>
          </cell>
          <cell r="SX22">
            <v>69</v>
          </cell>
          <cell r="SY22">
            <v>59</v>
          </cell>
          <cell r="SZ22">
            <v>55</v>
          </cell>
          <cell r="TA22">
            <v>44</v>
          </cell>
          <cell r="TB22">
            <v>34</v>
          </cell>
          <cell r="TC22">
            <v>54</v>
          </cell>
          <cell r="TD22">
            <v>30</v>
          </cell>
          <cell r="TE22">
            <v>35</v>
          </cell>
          <cell r="TF22">
            <v>41</v>
          </cell>
          <cell r="TG22">
            <v>32</v>
          </cell>
          <cell r="TH22">
            <v>38</v>
          </cell>
          <cell r="TI22">
            <v>38</v>
          </cell>
          <cell r="TJ22">
            <v>40</v>
          </cell>
          <cell r="TK22">
            <v>94</v>
          </cell>
          <cell r="TL22">
            <v>49</v>
          </cell>
          <cell r="TM22">
            <v>48</v>
          </cell>
          <cell r="TN22">
            <v>34</v>
          </cell>
          <cell r="TO22">
            <v>32</v>
          </cell>
        </row>
        <row r="23">
          <cell r="FG23" t="str">
            <v>GUAJIRA</v>
          </cell>
          <cell r="FH23">
            <v>1593</v>
          </cell>
          <cell r="FI23">
            <v>2382</v>
          </cell>
          <cell r="FJ23">
            <v>2411</v>
          </cell>
          <cell r="FK23">
            <v>2348</v>
          </cell>
          <cell r="FL23">
            <v>2134</v>
          </cell>
          <cell r="FM23">
            <v>1779</v>
          </cell>
          <cell r="FN23">
            <v>2655</v>
          </cell>
          <cell r="FO23">
            <v>2720</v>
          </cell>
          <cell r="FP23">
            <v>2520</v>
          </cell>
          <cell r="FQ23">
            <v>2552</v>
          </cell>
          <cell r="FR23">
            <v>2725</v>
          </cell>
          <cell r="FS23">
            <v>1303</v>
          </cell>
          <cell r="FT23">
            <v>2583</v>
          </cell>
          <cell r="FU23">
            <v>2698</v>
          </cell>
          <cell r="FV23">
            <v>2514</v>
          </cell>
          <cell r="FW23">
            <v>3007</v>
          </cell>
          <cell r="FX23">
            <v>3023</v>
          </cell>
          <cell r="FY23">
            <v>3317</v>
          </cell>
          <cell r="FZ23">
            <v>2867</v>
          </cell>
          <cell r="GA23">
            <v>4190</v>
          </cell>
          <cell r="GB23">
            <v>3532</v>
          </cell>
          <cell r="GC23">
            <v>2830</v>
          </cell>
          <cell r="GD23">
            <v>2790</v>
          </cell>
          <cell r="GE23">
            <v>3024</v>
          </cell>
          <cell r="GF23">
            <v>2764</v>
          </cell>
          <cell r="GG23">
            <v>2836</v>
          </cell>
          <cell r="GH23">
            <v>2427</v>
          </cell>
          <cell r="GI23">
            <v>2780</v>
          </cell>
          <cell r="GJ23">
            <v>2387</v>
          </cell>
          <cell r="GK23">
            <v>2506</v>
          </cell>
          <cell r="GL23">
            <v>3016</v>
          </cell>
          <cell r="GM23">
            <v>3142</v>
          </cell>
          <cell r="GN23">
            <v>2873</v>
          </cell>
          <cell r="GO23">
            <v>2670</v>
          </cell>
          <cell r="GP23">
            <v>2844</v>
          </cell>
          <cell r="GQ23">
            <v>2905</v>
          </cell>
          <cell r="GR23">
            <v>2709</v>
          </cell>
          <cell r="GS23">
            <v>2680</v>
          </cell>
          <cell r="GT23">
            <v>3073</v>
          </cell>
          <cell r="GU23">
            <v>2609</v>
          </cell>
          <cell r="GV23">
            <v>2681</v>
          </cell>
          <cell r="GW23">
            <v>2127</v>
          </cell>
          <cell r="GX23">
            <v>2734</v>
          </cell>
          <cell r="GY23">
            <v>2569</v>
          </cell>
          <cell r="GZ23">
            <v>2887</v>
          </cell>
          <cell r="HA23">
            <v>3036</v>
          </cell>
          <cell r="HB23">
            <v>3328</v>
          </cell>
          <cell r="HC23">
            <v>3586</v>
          </cell>
          <cell r="HD23">
            <v>2473</v>
          </cell>
          <cell r="HE23">
            <v>3149</v>
          </cell>
          <cell r="HF23">
            <v>2789</v>
          </cell>
          <cell r="HG23">
            <v>1944</v>
          </cell>
          <cell r="HI23" t="str">
            <v>GUAJIRA</v>
          </cell>
          <cell r="HJ23">
            <v>1455</v>
          </cell>
          <cell r="HK23">
            <v>2225</v>
          </cell>
          <cell r="HL23">
            <v>2695</v>
          </cell>
          <cell r="HM23">
            <v>2676</v>
          </cell>
          <cell r="HN23">
            <v>2820</v>
          </cell>
          <cell r="HO23">
            <v>2731</v>
          </cell>
          <cell r="HP23">
            <v>3119</v>
          </cell>
          <cell r="HQ23">
            <v>3121</v>
          </cell>
          <cell r="HR23">
            <v>2271</v>
          </cell>
          <cell r="HS23">
            <v>2642</v>
          </cell>
          <cell r="HT23">
            <v>2743</v>
          </cell>
          <cell r="HU23">
            <v>2604</v>
          </cell>
          <cell r="HV23">
            <v>3370</v>
          </cell>
          <cell r="HW23">
            <v>2701</v>
          </cell>
          <cell r="HX23">
            <v>2087</v>
          </cell>
          <cell r="HY23">
            <v>2524</v>
          </cell>
          <cell r="HZ23">
            <v>2735</v>
          </cell>
          <cell r="IA23">
            <v>2558</v>
          </cell>
          <cell r="IB23">
            <v>2772</v>
          </cell>
          <cell r="IC23">
            <v>2964</v>
          </cell>
          <cell r="ID23">
            <v>3301</v>
          </cell>
          <cell r="IE23">
            <v>2421</v>
          </cell>
          <cell r="IF23">
            <v>2980</v>
          </cell>
          <cell r="IG23">
            <v>2760</v>
          </cell>
          <cell r="IH23">
            <v>2694</v>
          </cell>
          <cell r="II23">
            <v>2734</v>
          </cell>
          <cell r="IJ23">
            <v>2247</v>
          </cell>
          <cell r="IK23">
            <v>2756</v>
          </cell>
          <cell r="IL23">
            <v>2376</v>
          </cell>
          <cell r="IM23">
            <v>2739</v>
          </cell>
          <cell r="IN23">
            <v>2517</v>
          </cell>
          <cell r="IO23">
            <v>2399</v>
          </cell>
          <cell r="IP23">
            <v>2891</v>
          </cell>
          <cell r="IQ23">
            <v>2825</v>
          </cell>
          <cell r="IR23">
            <v>3005</v>
          </cell>
          <cell r="IS23">
            <v>2674</v>
          </cell>
          <cell r="IT23">
            <v>3120</v>
          </cell>
          <cell r="IU23">
            <v>2858</v>
          </cell>
          <cell r="IV23">
            <v>3269</v>
          </cell>
          <cell r="IW23">
            <v>3731</v>
          </cell>
          <cell r="IX23">
            <v>3543</v>
          </cell>
          <cell r="IY23">
            <v>3333</v>
          </cell>
          <cell r="IZ23">
            <v>3479</v>
          </cell>
          <cell r="JA23">
            <v>2927</v>
          </cell>
          <cell r="JB23">
            <v>2248</v>
          </cell>
          <cell r="JC23">
            <v>2731</v>
          </cell>
          <cell r="JD23">
            <v>3021</v>
          </cell>
          <cell r="JE23">
            <v>3336</v>
          </cell>
          <cell r="JF23">
            <v>2959</v>
          </cell>
          <cell r="JG23">
            <v>3040</v>
          </cell>
          <cell r="JH23">
            <v>2735</v>
          </cell>
          <cell r="JI23">
            <v>2093</v>
          </cell>
          <cell r="JK23" t="str">
            <v>GUAJIRA</v>
          </cell>
          <cell r="JL23">
            <v>1329</v>
          </cell>
          <cell r="JM23">
            <v>2139</v>
          </cell>
          <cell r="JN23">
            <v>2522</v>
          </cell>
          <cell r="JO23">
            <v>2638</v>
          </cell>
          <cell r="JP23">
            <v>2550</v>
          </cell>
          <cell r="JQ23">
            <v>2506</v>
          </cell>
          <cell r="JR23">
            <v>2777</v>
          </cell>
          <cell r="JS23">
            <v>3334</v>
          </cell>
          <cell r="JT23">
            <v>2877</v>
          </cell>
          <cell r="JU23">
            <v>3245</v>
          </cell>
          <cell r="JV23">
            <v>2929</v>
          </cell>
          <cell r="JW23">
            <v>2781</v>
          </cell>
          <cell r="JX23">
            <v>2285</v>
          </cell>
          <cell r="JY23">
            <v>3105</v>
          </cell>
          <cell r="JZ23">
            <v>3029</v>
          </cell>
          <cell r="KA23">
            <v>3288</v>
          </cell>
          <cell r="KB23">
            <v>3133</v>
          </cell>
          <cell r="KC23">
            <v>2645</v>
          </cell>
          <cell r="KD23">
            <v>3043</v>
          </cell>
          <cell r="KE23">
            <v>2985</v>
          </cell>
          <cell r="KF23">
            <v>3183</v>
          </cell>
          <cell r="KG23">
            <v>3254</v>
          </cell>
          <cell r="KH23">
            <v>2865</v>
          </cell>
          <cell r="KI23">
            <v>3007</v>
          </cell>
          <cell r="KJ23">
            <v>2925</v>
          </cell>
          <cell r="KK23">
            <v>3072</v>
          </cell>
          <cell r="KL23">
            <v>2939</v>
          </cell>
          <cell r="KM23">
            <v>2811</v>
          </cell>
          <cell r="KN23">
            <v>2753</v>
          </cell>
          <cell r="KO23">
            <v>2977</v>
          </cell>
          <cell r="KP23">
            <v>2993</v>
          </cell>
          <cell r="KQ23">
            <v>2782</v>
          </cell>
          <cell r="KR23">
            <v>3225</v>
          </cell>
          <cell r="KS23">
            <v>2897</v>
          </cell>
          <cell r="KT23">
            <v>3327</v>
          </cell>
          <cell r="KU23">
            <v>3162</v>
          </cell>
          <cell r="KV23">
            <v>3320</v>
          </cell>
          <cell r="KW23">
            <v>3115</v>
          </cell>
          <cell r="KX23">
            <v>3631</v>
          </cell>
          <cell r="KY23">
            <v>3782</v>
          </cell>
          <cell r="KZ23">
            <v>3981</v>
          </cell>
          <cell r="LA23">
            <v>3675</v>
          </cell>
          <cell r="LB23">
            <v>4320</v>
          </cell>
          <cell r="LC23">
            <v>4444</v>
          </cell>
          <cell r="LD23">
            <v>4386</v>
          </cell>
          <cell r="LE23">
            <v>4486</v>
          </cell>
          <cell r="LF23">
            <v>5082</v>
          </cell>
          <cell r="LG23">
            <v>4379</v>
          </cell>
          <cell r="LH23">
            <v>3696</v>
          </cell>
          <cell r="LI23">
            <v>3724</v>
          </cell>
          <cell r="LJ23">
            <v>3194</v>
          </cell>
          <cell r="LK23">
            <v>2556</v>
          </cell>
          <cell r="LM23" t="str">
            <v>GUAJIRA</v>
          </cell>
          <cell r="LN23">
            <v>874</v>
          </cell>
          <cell r="LO23">
            <v>1925</v>
          </cell>
          <cell r="LP23">
            <v>2593</v>
          </cell>
          <cell r="LQ23">
            <v>2584</v>
          </cell>
          <cell r="LR23">
            <v>2573</v>
          </cell>
          <cell r="LS23">
            <v>2521</v>
          </cell>
          <cell r="LT23">
            <v>2297</v>
          </cell>
          <cell r="LU23">
            <v>2716</v>
          </cell>
          <cell r="LV23">
            <v>2654</v>
          </cell>
          <cell r="LW23">
            <v>3131</v>
          </cell>
          <cell r="LX23">
            <v>2967</v>
          </cell>
          <cell r="LY23">
            <v>3339</v>
          </cell>
          <cell r="LZ23">
            <v>4500</v>
          </cell>
          <cell r="MA23">
            <v>2925</v>
          </cell>
          <cell r="MB23">
            <v>2867</v>
          </cell>
          <cell r="MC23">
            <v>2039</v>
          </cell>
          <cell r="MD23">
            <v>3160</v>
          </cell>
          <cell r="ME23">
            <v>2463</v>
          </cell>
          <cell r="MF23">
            <v>2793</v>
          </cell>
          <cell r="MG23">
            <v>2593</v>
          </cell>
          <cell r="MH23">
            <v>3017</v>
          </cell>
          <cell r="MI23">
            <v>3156</v>
          </cell>
          <cell r="MJ23">
            <v>2525</v>
          </cell>
          <cell r="MK23">
            <v>3043</v>
          </cell>
          <cell r="ML23">
            <v>2801</v>
          </cell>
          <cell r="MM23">
            <v>2698</v>
          </cell>
          <cell r="MN23">
            <v>2357</v>
          </cell>
          <cell r="MO23">
            <v>2984</v>
          </cell>
          <cell r="MP23">
            <v>2717</v>
          </cell>
          <cell r="MQ23">
            <v>2670</v>
          </cell>
          <cell r="MR23">
            <v>2611</v>
          </cell>
          <cell r="MS23">
            <v>2074</v>
          </cell>
          <cell r="MT23">
            <v>2471</v>
          </cell>
          <cell r="MU23">
            <v>2549</v>
          </cell>
          <cell r="MV23">
            <v>3159</v>
          </cell>
          <cell r="MW23">
            <v>3092</v>
          </cell>
          <cell r="MX23">
            <v>2968</v>
          </cell>
          <cell r="MY23">
            <v>3088</v>
          </cell>
          <cell r="MZ23">
            <v>3183</v>
          </cell>
          <cell r="NA23">
            <v>3483</v>
          </cell>
          <cell r="NB23">
            <v>3452</v>
          </cell>
          <cell r="NC23">
            <v>2925</v>
          </cell>
          <cell r="ND23">
            <v>3825</v>
          </cell>
          <cell r="NE23">
            <v>4502</v>
          </cell>
          <cell r="NF23">
            <v>3796</v>
          </cell>
          <cell r="NG23">
            <v>3343</v>
          </cell>
          <cell r="NH23">
            <v>3431</v>
          </cell>
          <cell r="NI23">
            <v>3784</v>
          </cell>
          <cell r="NJ23">
            <v>3524</v>
          </cell>
          <cell r="NK23">
            <v>3443</v>
          </cell>
          <cell r="NL23">
            <v>3016</v>
          </cell>
          <cell r="NM23">
            <v>1805</v>
          </cell>
          <cell r="NO23" t="str">
            <v>GUAJIRA</v>
          </cell>
          <cell r="NP23">
            <v>1311</v>
          </cell>
          <cell r="NQ23">
            <v>2814</v>
          </cell>
          <cell r="NR23">
            <v>3323</v>
          </cell>
          <cell r="NS23">
            <v>3070</v>
          </cell>
          <cell r="NT23">
            <v>4433</v>
          </cell>
          <cell r="NU23">
            <v>4321</v>
          </cell>
          <cell r="NV23">
            <v>4360</v>
          </cell>
          <cell r="NW23">
            <v>4215</v>
          </cell>
          <cell r="NX23">
            <v>4435</v>
          </cell>
          <cell r="NY23">
            <v>4152</v>
          </cell>
          <cell r="NZ23">
            <v>5433</v>
          </cell>
          <cell r="OA23">
            <v>4497</v>
          </cell>
          <cell r="OB23">
            <v>1377</v>
          </cell>
          <cell r="OC23">
            <v>1179</v>
          </cell>
          <cell r="OD23">
            <v>989</v>
          </cell>
          <cell r="OE23">
            <v>1275</v>
          </cell>
          <cell r="OF23">
            <v>1366</v>
          </cell>
          <cell r="OG23">
            <v>1333</v>
          </cell>
          <cell r="OH23">
            <v>1827</v>
          </cell>
          <cell r="OI23">
            <v>1328</v>
          </cell>
          <cell r="OJ23">
            <v>1741</v>
          </cell>
          <cell r="OK23">
            <v>1496</v>
          </cell>
          <cell r="OL23">
            <v>1997</v>
          </cell>
          <cell r="OM23">
            <v>2084</v>
          </cell>
          <cell r="ON23">
            <v>2091</v>
          </cell>
          <cell r="OO23">
            <v>2144</v>
          </cell>
          <cell r="OP23">
            <v>1750</v>
          </cell>
          <cell r="OQ23">
            <v>2182</v>
          </cell>
          <cell r="OR23">
            <v>2575</v>
          </cell>
          <cell r="OS23">
            <v>2240</v>
          </cell>
          <cell r="OT23">
            <v>2715</v>
          </cell>
          <cell r="OU23">
            <v>2380</v>
          </cell>
          <cell r="OV23">
            <v>2876</v>
          </cell>
          <cell r="OW23">
            <v>2487</v>
          </cell>
          <cell r="OX23">
            <v>2937</v>
          </cell>
          <cell r="OY23">
            <v>2995</v>
          </cell>
          <cell r="OZ23">
            <v>2351</v>
          </cell>
          <cell r="PA23">
            <v>3010</v>
          </cell>
          <cell r="PB23">
            <v>2418</v>
          </cell>
          <cell r="PC23">
            <v>1660</v>
          </cell>
          <cell r="PD23">
            <v>2517</v>
          </cell>
          <cell r="PE23">
            <v>2047</v>
          </cell>
          <cell r="PF23">
            <v>1976</v>
          </cell>
          <cell r="PG23">
            <v>2096</v>
          </cell>
          <cell r="PH23">
            <v>1993</v>
          </cell>
          <cell r="PI23">
            <v>2461</v>
          </cell>
          <cell r="PJ23">
            <v>1993</v>
          </cell>
          <cell r="PK23">
            <v>2282</v>
          </cell>
          <cell r="PL23">
            <v>2479</v>
          </cell>
          <cell r="PM23">
            <v>2242</v>
          </cell>
          <cell r="PN23">
            <v>2744</v>
          </cell>
          <cell r="PO23">
            <v>2012</v>
          </cell>
          <cell r="PQ23" t="str">
            <v>GUAJIRA</v>
          </cell>
          <cell r="PR23">
            <v>1963</v>
          </cell>
          <cell r="PS23">
            <v>2304</v>
          </cell>
          <cell r="PT23">
            <v>3186</v>
          </cell>
          <cell r="PU23">
            <v>2742</v>
          </cell>
          <cell r="PV23">
            <v>2602</v>
          </cell>
          <cell r="PW23">
            <v>3244</v>
          </cell>
          <cell r="PX23">
            <v>3477</v>
          </cell>
          <cell r="PY23">
            <v>3143</v>
          </cell>
          <cell r="PZ23">
            <v>3051</v>
          </cell>
          <cell r="QA23">
            <v>3234</v>
          </cell>
          <cell r="QB23">
            <v>3418</v>
          </cell>
          <cell r="QC23">
            <v>3308</v>
          </cell>
          <cell r="QD23">
            <v>2173</v>
          </cell>
          <cell r="QE23">
            <v>3758</v>
          </cell>
          <cell r="QF23">
            <v>3945</v>
          </cell>
          <cell r="QG23">
            <v>4419</v>
          </cell>
          <cell r="QH23">
            <v>3561</v>
          </cell>
          <cell r="QI23">
            <v>3693</v>
          </cell>
          <cell r="QJ23">
            <v>2193</v>
          </cell>
          <cell r="QK23">
            <v>2254</v>
          </cell>
          <cell r="QL23">
            <v>2684</v>
          </cell>
          <cell r="QM23">
            <v>2519</v>
          </cell>
          <cell r="QN23">
            <v>2619</v>
          </cell>
          <cell r="QO23">
            <v>2446</v>
          </cell>
          <cell r="QP23">
            <v>3394</v>
          </cell>
          <cell r="QQ23">
            <v>2515</v>
          </cell>
          <cell r="QR23">
            <v>2398</v>
          </cell>
          <cell r="QS23">
            <v>2442</v>
          </cell>
          <cell r="QT23">
            <v>2310</v>
          </cell>
          <cell r="QU23">
            <v>2353</v>
          </cell>
          <cell r="QV23">
            <v>2766</v>
          </cell>
          <cell r="QW23">
            <v>3276</v>
          </cell>
          <cell r="QX23">
            <v>3099</v>
          </cell>
          <cell r="QY23">
            <v>2568</v>
          </cell>
          <cell r="QZ23">
            <v>3400</v>
          </cell>
          <cell r="RA23">
            <v>3137</v>
          </cell>
          <cell r="RB23">
            <v>3356</v>
          </cell>
          <cell r="RC23">
            <v>3641</v>
          </cell>
          <cell r="RD23">
            <v>3621</v>
          </cell>
          <cell r="RE23">
            <v>3628</v>
          </cell>
          <cell r="RF23">
            <v>2913</v>
          </cell>
          <cell r="RG23">
            <v>3355</v>
          </cell>
          <cell r="RH23">
            <v>3430</v>
          </cell>
          <cell r="RI23">
            <v>2894</v>
          </cell>
          <cell r="RJ23">
            <v>3604</v>
          </cell>
          <cell r="RK23">
            <v>3008</v>
          </cell>
          <cell r="RL23">
            <v>3129</v>
          </cell>
          <cell r="RM23">
            <v>3254</v>
          </cell>
          <cell r="RN23">
            <v>2578</v>
          </cell>
          <cell r="RO23">
            <v>3257</v>
          </cell>
          <cell r="RP23">
            <v>2917</v>
          </cell>
          <cell r="RQ23">
            <v>2336</v>
          </cell>
          <cell r="RS23" t="str">
            <v>GUAJIRA</v>
          </cell>
          <cell r="RT23">
            <v>3343</v>
          </cell>
          <cell r="RU23">
            <v>3915</v>
          </cell>
          <cell r="RV23">
            <v>4865</v>
          </cell>
          <cell r="RW23">
            <v>4639</v>
          </cell>
          <cell r="RX23">
            <v>4154</v>
          </cell>
          <cell r="RY23">
            <v>3786</v>
          </cell>
          <cell r="RZ23">
            <v>3088</v>
          </cell>
          <cell r="SA23">
            <v>3547</v>
          </cell>
          <cell r="SB23">
            <v>3719</v>
          </cell>
          <cell r="SC23">
            <v>4223</v>
          </cell>
          <cell r="SD23">
            <v>4119</v>
          </cell>
          <cell r="SE23">
            <v>3499</v>
          </cell>
          <cell r="SF23">
            <v>4939</v>
          </cell>
          <cell r="SG23">
            <v>3890</v>
          </cell>
          <cell r="SH23">
            <v>2519</v>
          </cell>
          <cell r="SI23">
            <v>4098</v>
          </cell>
          <cell r="SJ23">
            <v>3983</v>
          </cell>
          <cell r="SK23">
            <v>4330</v>
          </cell>
          <cell r="SL23">
            <v>4902</v>
          </cell>
          <cell r="SM23">
            <v>4953</v>
          </cell>
          <cell r="SN23">
            <v>5503</v>
          </cell>
          <cell r="SO23">
            <v>4778</v>
          </cell>
          <cell r="SP23">
            <v>5446</v>
          </cell>
          <cell r="SQ23">
            <v>4939</v>
          </cell>
          <cell r="SR23">
            <v>4213</v>
          </cell>
          <cell r="SS23">
            <v>4388</v>
          </cell>
          <cell r="ST23">
            <v>3818</v>
          </cell>
          <cell r="SU23">
            <v>4105</v>
          </cell>
          <cell r="SV23">
            <v>3701</v>
          </cell>
          <cell r="SW23">
            <v>3735</v>
          </cell>
          <cell r="SX23">
            <v>3923</v>
          </cell>
          <cell r="SY23">
            <v>3677</v>
          </cell>
          <cell r="SZ23">
            <v>3715</v>
          </cell>
          <cell r="TA23">
            <v>4064</v>
          </cell>
          <cell r="TB23">
            <v>4105</v>
          </cell>
          <cell r="TC23">
            <v>4456</v>
          </cell>
          <cell r="TD23">
            <v>4732</v>
          </cell>
          <cell r="TE23">
            <v>7103</v>
          </cell>
          <cell r="TF23">
            <v>8533</v>
          </cell>
          <cell r="TG23">
            <v>7225</v>
          </cell>
          <cell r="TH23">
            <v>6684</v>
          </cell>
          <cell r="TI23">
            <v>6239</v>
          </cell>
          <cell r="TJ23">
            <v>7536</v>
          </cell>
          <cell r="TK23">
            <v>7750</v>
          </cell>
          <cell r="TL23">
            <v>6058</v>
          </cell>
          <cell r="TM23">
            <v>5940</v>
          </cell>
          <cell r="TN23">
            <v>8408</v>
          </cell>
          <cell r="TO23">
            <v>7847</v>
          </cell>
        </row>
        <row r="24">
          <cell r="FG24" t="str">
            <v>GUAVIARE</v>
          </cell>
          <cell r="FH24">
            <v>159</v>
          </cell>
          <cell r="FI24">
            <v>177</v>
          </cell>
          <cell r="FJ24">
            <v>206</v>
          </cell>
          <cell r="FK24">
            <v>157</v>
          </cell>
          <cell r="FL24">
            <v>202</v>
          </cell>
          <cell r="FM24">
            <v>153</v>
          </cell>
          <cell r="FN24">
            <v>200</v>
          </cell>
          <cell r="FO24">
            <v>235</v>
          </cell>
          <cell r="FP24">
            <v>163</v>
          </cell>
          <cell r="FQ24">
            <v>175</v>
          </cell>
          <cell r="FR24">
            <v>165</v>
          </cell>
          <cell r="FS24">
            <v>98</v>
          </cell>
          <cell r="FT24">
            <v>179</v>
          </cell>
          <cell r="FU24">
            <v>195</v>
          </cell>
          <cell r="FV24">
            <v>205</v>
          </cell>
          <cell r="FW24">
            <v>255</v>
          </cell>
          <cell r="FX24">
            <v>179</v>
          </cell>
          <cell r="FY24">
            <v>267</v>
          </cell>
          <cell r="FZ24">
            <v>237</v>
          </cell>
          <cell r="GA24">
            <v>269</v>
          </cell>
          <cell r="GB24">
            <v>267</v>
          </cell>
          <cell r="GC24">
            <v>181</v>
          </cell>
          <cell r="GD24">
            <v>254</v>
          </cell>
          <cell r="GE24">
            <v>430</v>
          </cell>
          <cell r="GF24">
            <v>258</v>
          </cell>
          <cell r="GG24">
            <v>192</v>
          </cell>
          <cell r="GH24">
            <v>176</v>
          </cell>
          <cell r="GI24">
            <v>220</v>
          </cell>
          <cell r="GJ24">
            <v>199</v>
          </cell>
          <cell r="GK24">
            <v>223</v>
          </cell>
          <cell r="GL24">
            <v>206</v>
          </cell>
          <cell r="GM24">
            <v>163</v>
          </cell>
          <cell r="GN24">
            <v>160</v>
          </cell>
          <cell r="GO24">
            <v>130</v>
          </cell>
          <cell r="GP24">
            <v>198</v>
          </cell>
          <cell r="GQ24">
            <v>178</v>
          </cell>
          <cell r="GR24">
            <v>292</v>
          </cell>
          <cell r="GS24">
            <v>177</v>
          </cell>
          <cell r="GT24">
            <v>191</v>
          </cell>
          <cell r="GU24">
            <v>228</v>
          </cell>
          <cell r="GV24">
            <v>170</v>
          </cell>
          <cell r="GW24">
            <v>120</v>
          </cell>
          <cell r="GX24">
            <v>170</v>
          </cell>
          <cell r="GY24">
            <v>165</v>
          </cell>
          <cell r="GZ24">
            <v>157</v>
          </cell>
          <cell r="HA24">
            <v>142</v>
          </cell>
          <cell r="HB24">
            <v>158</v>
          </cell>
          <cell r="HC24">
            <v>167</v>
          </cell>
          <cell r="HD24">
            <v>143</v>
          </cell>
          <cell r="HE24">
            <v>133</v>
          </cell>
          <cell r="HF24">
            <v>158</v>
          </cell>
          <cell r="HG24">
            <v>98</v>
          </cell>
          <cell r="HI24" t="str">
            <v>GUAVIARE</v>
          </cell>
          <cell r="HJ24">
            <v>118</v>
          </cell>
          <cell r="HK24">
            <v>84</v>
          </cell>
          <cell r="HL24">
            <v>169</v>
          </cell>
          <cell r="HM24">
            <v>147</v>
          </cell>
          <cell r="HN24">
            <v>113</v>
          </cell>
          <cell r="HO24">
            <v>162</v>
          </cell>
          <cell r="HP24">
            <v>154</v>
          </cell>
          <cell r="HQ24">
            <v>178</v>
          </cell>
          <cell r="HR24">
            <v>201</v>
          </cell>
          <cell r="HS24">
            <v>192</v>
          </cell>
          <cell r="HT24">
            <v>192</v>
          </cell>
          <cell r="HU24">
            <v>173</v>
          </cell>
          <cell r="HV24">
            <v>199</v>
          </cell>
          <cell r="HW24">
            <v>166</v>
          </cell>
          <cell r="HX24">
            <v>98</v>
          </cell>
          <cell r="HY24">
            <v>170</v>
          </cell>
          <cell r="HZ24">
            <v>185</v>
          </cell>
          <cell r="IA24">
            <v>145</v>
          </cell>
          <cell r="IB24">
            <v>208</v>
          </cell>
          <cell r="IC24">
            <v>196</v>
          </cell>
          <cell r="ID24">
            <v>190</v>
          </cell>
          <cell r="IE24">
            <v>171</v>
          </cell>
          <cell r="IF24">
            <v>188</v>
          </cell>
          <cell r="IG24">
            <v>201</v>
          </cell>
          <cell r="IH24">
            <v>156</v>
          </cell>
          <cell r="II24">
            <v>168</v>
          </cell>
          <cell r="IJ24">
            <v>183</v>
          </cell>
          <cell r="IK24">
            <v>291</v>
          </cell>
          <cell r="IL24">
            <v>349</v>
          </cell>
          <cell r="IM24">
            <v>458</v>
          </cell>
          <cell r="IN24">
            <v>346</v>
          </cell>
          <cell r="IO24">
            <v>258</v>
          </cell>
          <cell r="IP24">
            <v>301</v>
          </cell>
          <cell r="IQ24">
            <v>220</v>
          </cell>
          <cell r="IR24">
            <v>158</v>
          </cell>
          <cell r="IS24">
            <v>172</v>
          </cell>
          <cell r="IT24">
            <v>129</v>
          </cell>
          <cell r="IU24">
            <v>106</v>
          </cell>
          <cell r="IV24">
            <v>149</v>
          </cell>
          <cell r="IW24">
            <v>250</v>
          </cell>
          <cell r="IX24">
            <v>172</v>
          </cell>
          <cell r="IY24">
            <v>162</v>
          </cell>
          <cell r="IZ24">
            <v>188</v>
          </cell>
          <cell r="JA24">
            <v>196</v>
          </cell>
          <cell r="JB24">
            <v>207</v>
          </cell>
          <cell r="JC24">
            <v>214</v>
          </cell>
          <cell r="JD24">
            <v>198</v>
          </cell>
          <cell r="JE24">
            <v>138</v>
          </cell>
          <cell r="JF24">
            <v>125</v>
          </cell>
          <cell r="JG24">
            <v>119</v>
          </cell>
          <cell r="JH24">
            <v>122</v>
          </cell>
          <cell r="JI24">
            <v>123</v>
          </cell>
          <cell r="JK24" t="str">
            <v>GUAVIARE</v>
          </cell>
          <cell r="JL24">
            <v>163</v>
          </cell>
          <cell r="JM24">
            <v>127</v>
          </cell>
          <cell r="JN24">
            <v>161</v>
          </cell>
          <cell r="JO24">
            <v>211</v>
          </cell>
          <cell r="JP24">
            <v>153</v>
          </cell>
          <cell r="JQ24">
            <v>148</v>
          </cell>
          <cell r="JR24">
            <v>217</v>
          </cell>
          <cell r="JS24">
            <v>187</v>
          </cell>
          <cell r="JT24">
            <v>173</v>
          </cell>
          <cell r="JU24">
            <v>169</v>
          </cell>
          <cell r="JV24">
            <v>229</v>
          </cell>
          <cell r="JW24">
            <v>186</v>
          </cell>
          <cell r="JX24">
            <v>101</v>
          </cell>
          <cell r="JY24">
            <v>158</v>
          </cell>
          <cell r="JZ24">
            <v>149</v>
          </cell>
          <cell r="KA24">
            <v>201</v>
          </cell>
          <cell r="KB24">
            <v>180</v>
          </cell>
          <cell r="KC24">
            <v>168</v>
          </cell>
          <cell r="KD24">
            <v>136</v>
          </cell>
          <cell r="KE24">
            <v>176</v>
          </cell>
          <cell r="KF24">
            <v>170</v>
          </cell>
          <cell r="KG24">
            <v>169</v>
          </cell>
          <cell r="KH24">
            <v>197</v>
          </cell>
          <cell r="KI24">
            <v>161</v>
          </cell>
          <cell r="KJ24">
            <v>206</v>
          </cell>
          <cell r="KK24">
            <v>164</v>
          </cell>
          <cell r="KL24">
            <v>166</v>
          </cell>
          <cell r="KM24">
            <v>176</v>
          </cell>
          <cell r="KN24">
            <v>185</v>
          </cell>
          <cell r="KO24">
            <v>225</v>
          </cell>
          <cell r="KP24">
            <v>234</v>
          </cell>
          <cell r="KQ24">
            <v>177</v>
          </cell>
          <cell r="KR24">
            <v>177</v>
          </cell>
          <cell r="KS24">
            <v>152</v>
          </cell>
          <cell r="KT24">
            <v>176</v>
          </cell>
          <cell r="KU24">
            <v>171</v>
          </cell>
          <cell r="KV24">
            <v>171</v>
          </cell>
          <cell r="KW24">
            <v>135</v>
          </cell>
          <cell r="KX24">
            <v>162</v>
          </cell>
          <cell r="KY24">
            <v>140</v>
          </cell>
          <cell r="KZ24">
            <v>142</v>
          </cell>
          <cell r="LA24">
            <v>124</v>
          </cell>
          <cell r="LB24">
            <v>129</v>
          </cell>
          <cell r="LC24">
            <v>120</v>
          </cell>
          <cell r="LD24">
            <v>138</v>
          </cell>
          <cell r="LE24">
            <v>125</v>
          </cell>
          <cell r="LF24">
            <v>152</v>
          </cell>
          <cell r="LG24">
            <v>120</v>
          </cell>
          <cell r="LH24">
            <v>163</v>
          </cell>
          <cell r="LI24">
            <v>126</v>
          </cell>
          <cell r="LJ24">
            <v>140</v>
          </cell>
          <cell r="LK24">
            <v>89</v>
          </cell>
          <cell r="LM24" t="str">
            <v>GUAVIARE</v>
          </cell>
          <cell r="LN24">
            <v>93</v>
          </cell>
          <cell r="LO24">
            <v>121</v>
          </cell>
          <cell r="LP24">
            <v>162</v>
          </cell>
          <cell r="LQ24">
            <v>170</v>
          </cell>
          <cell r="LR24">
            <v>140</v>
          </cell>
          <cell r="LS24">
            <v>119</v>
          </cell>
          <cell r="LT24">
            <v>140</v>
          </cell>
          <cell r="LU24">
            <v>133</v>
          </cell>
          <cell r="LV24">
            <v>157</v>
          </cell>
          <cell r="LW24">
            <v>154</v>
          </cell>
          <cell r="LX24">
            <v>180</v>
          </cell>
          <cell r="LY24">
            <v>145</v>
          </cell>
          <cell r="LZ24">
            <v>149</v>
          </cell>
          <cell r="MA24">
            <v>153</v>
          </cell>
          <cell r="MB24">
            <v>191</v>
          </cell>
          <cell r="MC24">
            <v>130</v>
          </cell>
          <cell r="MD24">
            <v>152</v>
          </cell>
          <cell r="ME24">
            <v>115</v>
          </cell>
          <cell r="MF24">
            <v>125</v>
          </cell>
          <cell r="MG24">
            <v>120</v>
          </cell>
          <cell r="MH24">
            <v>214</v>
          </cell>
          <cell r="MI24">
            <v>181</v>
          </cell>
          <cell r="MJ24">
            <v>218</v>
          </cell>
          <cell r="MK24">
            <v>250</v>
          </cell>
          <cell r="ML24">
            <v>224</v>
          </cell>
          <cell r="MM24">
            <v>221</v>
          </cell>
          <cell r="MN24">
            <v>247</v>
          </cell>
          <cell r="MO24">
            <v>252</v>
          </cell>
          <cell r="MP24">
            <v>365</v>
          </cell>
          <cell r="MQ24">
            <v>374</v>
          </cell>
          <cell r="MR24">
            <v>393</v>
          </cell>
          <cell r="MS24">
            <v>338</v>
          </cell>
          <cell r="MT24">
            <v>338</v>
          </cell>
          <cell r="MU24">
            <v>255</v>
          </cell>
          <cell r="MV24">
            <v>185</v>
          </cell>
          <cell r="MW24">
            <v>232</v>
          </cell>
          <cell r="MX24">
            <v>187</v>
          </cell>
          <cell r="MY24">
            <v>170</v>
          </cell>
          <cell r="MZ24">
            <v>157</v>
          </cell>
          <cell r="NA24">
            <v>157</v>
          </cell>
          <cell r="NB24">
            <v>126</v>
          </cell>
          <cell r="NC24">
            <v>130</v>
          </cell>
          <cell r="ND24">
            <v>176</v>
          </cell>
          <cell r="NE24">
            <v>131</v>
          </cell>
          <cell r="NF24">
            <v>170</v>
          </cell>
          <cell r="NG24">
            <v>157</v>
          </cell>
          <cell r="NH24">
            <v>153</v>
          </cell>
          <cell r="NI24">
            <v>163</v>
          </cell>
          <cell r="NJ24">
            <v>153</v>
          </cell>
          <cell r="NK24">
            <v>141</v>
          </cell>
          <cell r="NL24">
            <v>116</v>
          </cell>
          <cell r="NM24">
            <v>47</v>
          </cell>
          <cell r="NO24" t="str">
            <v>GUAVIARE</v>
          </cell>
          <cell r="NP24">
            <v>52</v>
          </cell>
          <cell r="NQ24">
            <v>105</v>
          </cell>
          <cell r="NR24">
            <v>142</v>
          </cell>
          <cell r="NS24">
            <v>107</v>
          </cell>
          <cell r="NT24">
            <v>113</v>
          </cell>
          <cell r="NU24">
            <v>106</v>
          </cell>
          <cell r="NV24">
            <v>172</v>
          </cell>
          <cell r="NW24">
            <v>205</v>
          </cell>
          <cell r="NX24">
            <v>122</v>
          </cell>
          <cell r="NY24">
            <v>128</v>
          </cell>
          <cell r="NZ24">
            <v>166</v>
          </cell>
          <cell r="OA24">
            <v>279</v>
          </cell>
          <cell r="OB24">
            <v>104</v>
          </cell>
          <cell r="OC24">
            <v>85</v>
          </cell>
          <cell r="OD24">
            <v>57</v>
          </cell>
          <cell r="OE24">
            <v>129</v>
          </cell>
          <cell r="OF24">
            <v>115</v>
          </cell>
          <cell r="OG24">
            <v>95</v>
          </cell>
          <cell r="OH24">
            <v>111</v>
          </cell>
          <cell r="OI24">
            <v>99</v>
          </cell>
          <cell r="OJ24">
            <v>106</v>
          </cell>
          <cell r="OK24">
            <v>68</v>
          </cell>
          <cell r="OL24">
            <v>77</v>
          </cell>
          <cell r="OM24">
            <v>71</v>
          </cell>
          <cell r="ON24">
            <v>31</v>
          </cell>
          <cell r="OO24">
            <v>82</v>
          </cell>
          <cell r="OP24">
            <v>71</v>
          </cell>
          <cell r="OQ24">
            <v>52</v>
          </cell>
          <cell r="OR24">
            <v>76</v>
          </cell>
          <cell r="OS24">
            <v>84</v>
          </cell>
          <cell r="OT24">
            <v>54</v>
          </cell>
          <cell r="OU24">
            <v>90</v>
          </cell>
          <cell r="OV24">
            <v>82</v>
          </cell>
          <cell r="OW24">
            <v>76</v>
          </cell>
          <cell r="OX24">
            <v>94</v>
          </cell>
          <cell r="OY24">
            <v>119</v>
          </cell>
          <cell r="OZ24">
            <v>134</v>
          </cell>
          <cell r="PA24">
            <v>113</v>
          </cell>
          <cell r="PB24">
            <v>137</v>
          </cell>
          <cell r="PC24">
            <v>61</v>
          </cell>
          <cell r="PD24">
            <v>125</v>
          </cell>
          <cell r="PE24">
            <v>103</v>
          </cell>
          <cell r="PF24">
            <v>130</v>
          </cell>
          <cell r="PG24">
            <v>143</v>
          </cell>
          <cell r="PH24">
            <v>96</v>
          </cell>
          <cell r="PI24">
            <v>94</v>
          </cell>
          <cell r="PJ24">
            <v>88</v>
          </cell>
          <cell r="PK24">
            <v>40</v>
          </cell>
          <cell r="PL24">
            <v>55</v>
          </cell>
          <cell r="PM24">
            <v>63</v>
          </cell>
          <cell r="PN24">
            <v>61</v>
          </cell>
          <cell r="PO24">
            <v>52</v>
          </cell>
          <cell r="PQ24" t="str">
            <v>GUAVIARE</v>
          </cell>
          <cell r="PR24">
            <v>117</v>
          </cell>
          <cell r="PS24">
            <v>91</v>
          </cell>
          <cell r="PT24">
            <v>93</v>
          </cell>
          <cell r="PU24">
            <v>80</v>
          </cell>
          <cell r="PV24">
            <v>66</v>
          </cell>
          <cell r="PW24">
            <v>82</v>
          </cell>
          <cell r="PX24">
            <v>97</v>
          </cell>
          <cell r="PY24">
            <v>71</v>
          </cell>
          <cell r="PZ24">
            <v>74</v>
          </cell>
          <cell r="QA24">
            <v>72</v>
          </cell>
          <cell r="QB24">
            <v>72</v>
          </cell>
          <cell r="QC24">
            <v>48</v>
          </cell>
          <cell r="QD24">
            <v>53</v>
          </cell>
          <cell r="QE24">
            <v>75</v>
          </cell>
          <cell r="QF24">
            <v>89</v>
          </cell>
          <cell r="QG24">
            <v>105</v>
          </cell>
          <cell r="QH24">
            <v>109</v>
          </cell>
          <cell r="QI24">
            <v>108</v>
          </cell>
          <cell r="QJ24">
            <v>144</v>
          </cell>
          <cell r="QK24">
            <v>140</v>
          </cell>
          <cell r="QL24">
            <v>253</v>
          </cell>
          <cell r="QM24">
            <v>232</v>
          </cell>
          <cell r="QN24">
            <v>252</v>
          </cell>
          <cell r="QO24">
            <v>233</v>
          </cell>
          <cell r="QP24">
            <v>266</v>
          </cell>
          <cell r="QQ24">
            <v>224</v>
          </cell>
          <cell r="QR24">
            <v>196</v>
          </cell>
          <cell r="QS24">
            <v>192</v>
          </cell>
          <cell r="QT24">
            <v>184</v>
          </cell>
          <cell r="QU24">
            <v>128</v>
          </cell>
          <cell r="QV24">
            <v>133</v>
          </cell>
          <cell r="QW24">
            <v>134</v>
          </cell>
          <cell r="QX24">
            <v>115</v>
          </cell>
          <cell r="QY24">
            <v>88</v>
          </cell>
          <cell r="QZ24">
            <v>120</v>
          </cell>
          <cell r="RA24">
            <v>69</v>
          </cell>
          <cell r="RB24">
            <v>71</v>
          </cell>
          <cell r="RC24">
            <v>128</v>
          </cell>
          <cell r="RD24">
            <v>123</v>
          </cell>
          <cell r="RE24">
            <v>123</v>
          </cell>
          <cell r="RF24">
            <v>129</v>
          </cell>
          <cell r="RG24">
            <v>101</v>
          </cell>
          <cell r="RH24">
            <v>132</v>
          </cell>
          <cell r="RI24">
            <v>113</v>
          </cell>
          <cell r="RJ24">
            <v>137</v>
          </cell>
          <cell r="RK24">
            <v>117</v>
          </cell>
          <cell r="RL24">
            <v>113</v>
          </cell>
          <cell r="RM24">
            <v>107</v>
          </cell>
          <cell r="RN24">
            <v>127</v>
          </cell>
          <cell r="RO24">
            <v>145</v>
          </cell>
          <cell r="RP24">
            <v>102</v>
          </cell>
          <cell r="RQ24">
            <v>79</v>
          </cell>
          <cell r="RS24" t="str">
            <v>GUAVIARE</v>
          </cell>
          <cell r="RT24">
            <v>121</v>
          </cell>
          <cell r="RU24">
            <v>195</v>
          </cell>
          <cell r="RV24">
            <v>172</v>
          </cell>
          <cell r="RW24">
            <v>182</v>
          </cell>
          <cell r="RX24">
            <v>131</v>
          </cell>
          <cell r="RY24">
            <v>115</v>
          </cell>
          <cell r="RZ24">
            <v>125</v>
          </cell>
          <cell r="SA24">
            <v>98</v>
          </cell>
          <cell r="SB24">
            <v>89</v>
          </cell>
          <cell r="SC24">
            <v>103</v>
          </cell>
          <cell r="SD24">
            <v>111</v>
          </cell>
          <cell r="SE24">
            <v>115</v>
          </cell>
          <cell r="SF24">
            <v>231</v>
          </cell>
          <cell r="SG24">
            <v>217</v>
          </cell>
          <cell r="SH24">
            <v>121</v>
          </cell>
          <cell r="SI24">
            <v>154</v>
          </cell>
          <cell r="SJ24">
            <v>145</v>
          </cell>
          <cell r="SK24">
            <v>141</v>
          </cell>
          <cell r="SL24">
            <v>151</v>
          </cell>
          <cell r="SM24">
            <v>166</v>
          </cell>
          <cell r="SN24">
            <v>124</v>
          </cell>
          <cell r="SO24">
            <v>127</v>
          </cell>
          <cell r="SP24">
            <v>94</v>
          </cell>
          <cell r="SQ24">
            <v>162</v>
          </cell>
          <cell r="SR24">
            <v>112</v>
          </cell>
          <cell r="SS24">
            <v>113</v>
          </cell>
          <cell r="ST24">
            <v>102</v>
          </cell>
          <cell r="SU24">
            <v>130</v>
          </cell>
          <cell r="SV24">
            <v>116</v>
          </cell>
          <cell r="SW24">
            <v>115</v>
          </cell>
          <cell r="SX24">
            <v>110</v>
          </cell>
          <cell r="SY24">
            <v>122</v>
          </cell>
          <cell r="SZ24">
            <v>107</v>
          </cell>
          <cell r="TA24">
            <v>148</v>
          </cell>
          <cell r="TB24">
            <v>147</v>
          </cell>
          <cell r="TC24">
            <v>99</v>
          </cell>
          <cell r="TD24">
            <v>120</v>
          </cell>
          <cell r="TE24">
            <v>97</v>
          </cell>
          <cell r="TF24">
            <v>102</v>
          </cell>
          <cell r="TG24">
            <v>108</v>
          </cell>
          <cell r="TH24">
            <v>112</v>
          </cell>
          <cell r="TI24">
            <v>66</v>
          </cell>
          <cell r="TJ24">
            <v>94</v>
          </cell>
          <cell r="TK24">
            <v>116</v>
          </cell>
          <cell r="TL24">
            <v>105</v>
          </cell>
          <cell r="TM24">
            <v>143</v>
          </cell>
          <cell r="TN24">
            <v>113</v>
          </cell>
          <cell r="TO24">
            <v>100</v>
          </cell>
        </row>
        <row r="25">
          <cell r="FG25" t="str">
            <v>HUILA</v>
          </cell>
          <cell r="FH25">
            <v>3587</v>
          </cell>
          <cell r="FI25">
            <v>2077</v>
          </cell>
          <cell r="FJ25">
            <v>2003</v>
          </cell>
          <cell r="FK25">
            <v>2198</v>
          </cell>
          <cell r="FL25">
            <v>2281</v>
          </cell>
          <cell r="FM25">
            <v>2352</v>
          </cell>
          <cell r="FN25">
            <v>2637</v>
          </cell>
          <cell r="FO25">
            <v>3422</v>
          </cell>
          <cell r="FP25">
            <v>2776</v>
          </cell>
          <cell r="FQ25">
            <v>2688</v>
          </cell>
          <cell r="FR25">
            <v>2950</v>
          </cell>
          <cell r="FS25">
            <v>1997</v>
          </cell>
          <cell r="FT25">
            <v>2710</v>
          </cell>
          <cell r="FU25">
            <v>2547</v>
          </cell>
          <cell r="FV25">
            <v>2733</v>
          </cell>
          <cell r="FW25">
            <v>3083</v>
          </cell>
          <cell r="FX25">
            <v>3409</v>
          </cell>
          <cell r="FY25">
            <v>3743</v>
          </cell>
          <cell r="FZ25">
            <v>3523</v>
          </cell>
          <cell r="GA25">
            <v>3952</v>
          </cell>
          <cell r="GB25">
            <v>4233</v>
          </cell>
          <cell r="GC25">
            <v>3553</v>
          </cell>
          <cell r="GD25">
            <v>3683</v>
          </cell>
          <cell r="GE25">
            <v>3615</v>
          </cell>
          <cell r="GF25">
            <v>3303</v>
          </cell>
          <cell r="GG25">
            <v>2660</v>
          </cell>
          <cell r="GH25">
            <v>2535</v>
          </cell>
          <cell r="GI25">
            <v>2914</v>
          </cell>
          <cell r="GJ25">
            <v>2713</v>
          </cell>
          <cell r="GK25">
            <v>2982</v>
          </cell>
          <cell r="GL25">
            <v>2941</v>
          </cell>
          <cell r="GM25">
            <v>2917</v>
          </cell>
          <cell r="GN25">
            <v>2697</v>
          </cell>
          <cell r="GO25">
            <v>2803</v>
          </cell>
          <cell r="GP25">
            <v>2868</v>
          </cell>
          <cell r="GQ25">
            <v>2687</v>
          </cell>
          <cell r="GR25">
            <v>2590</v>
          </cell>
          <cell r="GS25">
            <v>2519</v>
          </cell>
          <cell r="GT25">
            <v>2570</v>
          </cell>
          <cell r="GU25">
            <v>2564</v>
          </cell>
          <cell r="GV25">
            <v>2412</v>
          </cell>
          <cell r="GW25">
            <v>2437</v>
          </cell>
          <cell r="GX25">
            <v>2457</v>
          </cell>
          <cell r="GY25">
            <v>2715</v>
          </cell>
          <cell r="GZ25">
            <v>2267</v>
          </cell>
          <cell r="HA25">
            <v>2434</v>
          </cell>
          <cell r="HB25">
            <v>2778</v>
          </cell>
          <cell r="HC25">
            <v>2676</v>
          </cell>
          <cell r="HD25">
            <v>2283</v>
          </cell>
          <cell r="HE25">
            <v>2575</v>
          </cell>
          <cell r="HF25">
            <v>2185</v>
          </cell>
          <cell r="HG25">
            <v>2150</v>
          </cell>
          <cell r="HI25" t="str">
            <v>HUILA</v>
          </cell>
          <cell r="HJ25">
            <v>2638</v>
          </cell>
          <cell r="HK25">
            <v>2738</v>
          </cell>
          <cell r="HL25">
            <v>2715</v>
          </cell>
          <cell r="HM25">
            <v>2793</v>
          </cell>
          <cell r="HN25">
            <v>2972</v>
          </cell>
          <cell r="HO25">
            <v>3242</v>
          </cell>
          <cell r="HP25">
            <v>3266</v>
          </cell>
          <cell r="HQ25">
            <v>3355</v>
          </cell>
          <cell r="HR25">
            <v>3205</v>
          </cell>
          <cell r="HS25">
            <v>3288</v>
          </cell>
          <cell r="HT25">
            <v>3184</v>
          </cell>
          <cell r="HU25">
            <v>3076</v>
          </cell>
          <cell r="HV25">
            <v>3430</v>
          </cell>
          <cell r="HW25">
            <v>3510</v>
          </cell>
          <cell r="HX25">
            <v>2308</v>
          </cell>
          <cell r="HY25">
            <v>3034</v>
          </cell>
          <cell r="HZ25">
            <v>2784</v>
          </cell>
          <cell r="IA25">
            <v>3002</v>
          </cell>
          <cell r="IB25">
            <v>3265</v>
          </cell>
          <cell r="IC25">
            <v>3374</v>
          </cell>
          <cell r="ID25">
            <v>3791</v>
          </cell>
          <cell r="IE25">
            <v>3914</v>
          </cell>
          <cell r="IF25">
            <v>3303</v>
          </cell>
          <cell r="IG25">
            <v>3199</v>
          </cell>
          <cell r="IH25">
            <v>2690</v>
          </cell>
          <cell r="II25">
            <v>2386</v>
          </cell>
          <cell r="IJ25">
            <v>2613</v>
          </cell>
          <cell r="IK25">
            <v>3548</v>
          </cell>
          <cell r="IL25">
            <v>3203</v>
          </cell>
          <cell r="IM25">
            <v>3483</v>
          </cell>
          <cell r="IN25">
            <v>3117</v>
          </cell>
          <cell r="IO25">
            <v>2792</v>
          </cell>
          <cell r="IP25">
            <v>2928</v>
          </cell>
          <cell r="IQ25">
            <v>2609</v>
          </cell>
          <cell r="IR25">
            <v>2769</v>
          </cell>
          <cell r="IS25">
            <v>2719</v>
          </cell>
          <cell r="IT25">
            <v>2827</v>
          </cell>
          <cell r="IU25">
            <v>2644</v>
          </cell>
          <cell r="IV25">
            <v>2555</v>
          </cell>
          <cell r="IW25">
            <v>2326</v>
          </cell>
          <cell r="IX25">
            <v>2535</v>
          </cell>
          <cell r="IY25">
            <v>2298</v>
          </cell>
          <cell r="IZ25">
            <v>2447</v>
          </cell>
          <cell r="JA25">
            <v>2550</v>
          </cell>
          <cell r="JB25">
            <v>2126</v>
          </cell>
          <cell r="JC25">
            <v>2532</v>
          </cell>
          <cell r="JD25">
            <v>2955</v>
          </cell>
          <cell r="JE25">
            <v>2948</v>
          </cell>
          <cell r="JF25">
            <v>2759</v>
          </cell>
          <cell r="JG25">
            <v>2868</v>
          </cell>
          <cell r="JH25">
            <v>2571</v>
          </cell>
          <cell r="JI25">
            <v>1979</v>
          </cell>
          <cell r="JK25" t="str">
            <v>HUILA</v>
          </cell>
          <cell r="JL25">
            <v>2275</v>
          </cell>
          <cell r="JM25">
            <v>2172</v>
          </cell>
          <cell r="JN25">
            <v>2554</v>
          </cell>
          <cell r="JO25">
            <v>2787</v>
          </cell>
          <cell r="JP25">
            <v>2322</v>
          </cell>
          <cell r="JQ25">
            <v>2530</v>
          </cell>
          <cell r="JR25">
            <v>2964</v>
          </cell>
          <cell r="JS25">
            <v>3209</v>
          </cell>
          <cell r="JT25">
            <v>3333</v>
          </cell>
          <cell r="JU25">
            <v>3184</v>
          </cell>
          <cell r="JV25">
            <v>3283</v>
          </cell>
          <cell r="JW25">
            <v>3406</v>
          </cell>
          <cell r="JX25">
            <v>2241</v>
          </cell>
          <cell r="JY25">
            <v>2701</v>
          </cell>
          <cell r="JZ25">
            <v>2679</v>
          </cell>
          <cell r="KA25">
            <v>3320</v>
          </cell>
          <cell r="KB25">
            <v>3653</v>
          </cell>
          <cell r="KC25">
            <v>3444</v>
          </cell>
          <cell r="KD25">
            <v>3160</v>
          </cell>
          <cell r="KE25">
            <v>3192</v>
          </cell>
          <cell r="KF25">
            <v>4012</v>
          </cell>
          <cell r="KG25">
            <v>3809</v>
          </cell>
          <cell r="KH25">
            <v>3405</v>
          </cell>
          <cell r="KI25">
            <v>3860</v>
          </cell>
          <cell r="KJ25">
            <v>3943</v>
          </cell>
          <cell r="KK25">
            <v>2950</v>
          </cell>
          <cell r="KL25">
            <v>3117</v>
          </cell>
          <cell r="KM25">
            <v>3314</v>
          </cell>
          <cell r="KN25">
            <v>3216</v>
          </cell>
          <cell r="KO25">
            <v>3073</v>
          </cell>
          <cell r="KP25">
            <v>2969</v>
          </cell>
          <cell r="KQ25">
            <v>2712</v>
          </cell>
          <cell r="KR25">
            <v>2688</v>
          </cell>
          <cell r="KS25">
            <v>2560</v>
          </cell>
          <cell r="KT25">
            <v>2871</v>
          </cell>
          <cell r="KU25">
            <v>2348</v>
          </cell>
          <cell r="KV25">
            <v>2555</v>
          </cell>
          <cell r="KW25">
            <v>2333</v>
          </cell>
          <cell r="KX25">
            <v>2432</v>
          </cell>
          <cell r="KY25">
            <v>1783</v>
          </cell>
          <cell r="KZ25">
            <v>1843</v>
          </cell>
          <cell r="LA25">
            <v>1751</v>
          </cell>
          <cell r="LB25">
            <v>2014</v>
          </cell>
          <cell r="LC25">
            <v>2184</v>
          </cell>
          <cell r="LD25">
            <v>2068</v>
          </cell>
          <cell r="LE25">
            <v>2301</v>
          </cell>
          <cell r="LF25">
            <v>2706</v>
          </cell>
          <cell r="LG25">
            <v>2547</v>
          </cell>
          <cell r="LH25">
            <v>2283</v>
          </cell>
          <cell r="LI25">
            <v>2380</v>
          </cell>
          <cell r="LJ25">
            <v>1961</v>
          </cell>
          <cell r="LK25">
            <v>1635</v>
          </cell>
          <cell r="LM25" t="str">
            <v>HUILA</v>
          </cell>
          <cell r="LN25">
            <v>1681</v>
          </cell>
          <cell r="LO25">
            <v>2490</v>
          </cell>
          <cell r="LP25">
            <v>2317</v>
          </cell>
          <cell r="LQ25">
            <v>2296</v>
          </cell>
          <cell r="LR25">
            <v>1716</v>
          </cell>
          <cell r="LS25">
            <v>1900</v>
          </cell>
          <cell r="LT25">
            <v>2260</v>
          </cell>
          <cell r="LU25">
            <v>2652</v>
          </cell>
          <cell r="LV25">
            <v>2914</v>
          </cell>
          <cell r="LW25">
            <v>2831</v>
          </cell>
          <cell r="LX25">
            <v>2611</v>
          </cell>
          <cell r="LY25">
            <v>2561</v>
          </cell>
          <cell r="LZ25">
            <v>3036</v>
          </cell>
          <cell r="MA25">
            <v>4013</v>
          </cell>
          <cell r="MB25">
            <v>2402</v>
          </cell>
          <cell r="MC25">
            <v>1925</v>
          </cell>
          <cell r="MD25">
            <v>2595</v>
          </cell>
          <cell r="ME25">
            <v>2765</v>
          </cell>
          <cell r="MF25">
            <v>2931</v>
          </cell>
          <cell r="MG25">
            <v>3128</v>
          </cell>
          <cell r="MH25">
            <v>3635</v>
          </cell>
          <cell r="MI25">
            <v>3129</v>
          </cell>
          <cell r="MJ25">
            <v>3362</v>
          </cell>
          <cell r="MK25">
            <v>3276</v>
          </cell>
          <cell r="ML25">
            <v>3255</v>
          </cell>
          <cell r="MM25">
            <v>2591</v>
          </cell>
          <cell r="MN25">
            <v>3034</v>
          </cell>
          <cell r="MO25">
            <v>3488</v>
          </cell>
          <cell r="MP25">
            <v>3473</v>
          </cell>
          <cell r="MQ25">
            <v>3260</v>
          </cell>
          <cell r="MR25">
            <v>3882</v>
          </cell>
          <cell r="MS25">
            <v>3158</v>
          </cell>
          <cell r="MT25">
            <v>2863</v>
          </cell>
          <cell r="MU25">
            <v>2638</v>
          </cell>
          <cell r="MV25">
            <v>3028</v>
          </cell>
          <cell r="MW25">
            <v>2414</v>
          </cell>
          <cell r="MX25">
            <v>2542</v>
          </cell>
          <cell r="MY25">
            <v>2173</v>
          </cell>
          <cell r="MZ25">
            <v>2463</v>
          </cell>
          <cell r="NA25">
            <v>2285</v>
          </cell>
          <cell r="NB25">
            <v>2054</v>
          </cell>
          <cell r="NC25">
            <v>2603</v>
          </cell>
          <cell r="ND25">
            <v>2670</v>
          </cell>
          <cell r="NE25">
            <v>2260</v>
          </cell>
          <cell r="NF25">
            <v>2253</v>
          </cell>
          <cell r="NG25">
            <v>2565</v>
          </cell>
          <cell r="NH25">
            <v>2952</v>
          </cell>
          <cell r="NI25">
            <v>2997</v>
          </cell>
          <cell r="NJ25">
            <v>3175</v>
          </cell>
          <cell r="NK25">
            <v>2500</v>
          </cell>
          <cell r="NL25">
            <v>2391</v>
          </cell>
          <cell r="NM25">
            <v>2091</v>
          </cell>
          <cell r="NO25" t="str">
            <v>HUILA</v>
          </cell>
          <cell r="NP25">
            <v>1608</v>
          </cell>
          <cell r="NQ25">
            <v>2900</v>
          </cell>
          <cell r="NR25">
            <v>3285</v>
          </cell>
          <cell r="NS25">
            <v>2423</v>
          </cell>
          <cell r="NT25">
            <v>2613</v>
          </cell>
          <cell r="NU25">
            <v>2758</v>
          </cell>
          <cell r="NV25">
            <v>2919</v>
          </cell>
          <cell r="NW25">
            <v>3135</v>
          </cell>
          <cell r="NX25">
            <v>2982</v>
          </cell>
          <cell r="NY25">
            <v>3482</v>
          </cell>
          <cell r="NZ25">
            <v>3688</v>
          </cell>
          <cell r="OA25">
            <v>3481</v>
          </cell>
          <cell r="OB25">
            <v>1505</v>
          </cell>
          <cell r="OC25">
            <v>1095</v>
          </cell>
          <cell r="OD25">
            <v>807</v>
          </cell>
          <cell r="OE25">
            <v>913</v>
          </cell>
          <cell r="OF25">
            <v>953</v>
          </cell>
          <cell r="OG25">
            <v>725</v>
          </cell>
          <cell r="OH25">
            <v>748</v>
          </cell>
          <cell r="OI25">
            <v>791</v>
          </cell>
          <cell r="OJ25">
            <v>752</v>
          </cell>
          <cell r="OK25">
            <v>583</v>
          </cell>
          <cell r="OL25">
            <v>706</v>
          </cell>
          <cell r="OM25">
            <v>706</v>
          </cell>
          <cell r="ON25">
            <v>492</v>
          </cell>
          <cell r="OO25">
            <v>631</v>
          </cell>
          <cell r="OP25">
            <v>897</v>
          </cell>
          <cell r="OQ25">
            <v>1013</v>
          </cell>
          <cell r="OR25">
            <v>1362</v>
          </cell>
          <cell r="OS25">
            <v>1125</v>
          </cell>
          <cell r="OT25">
            <v>2880</v>
          </cell>
          <cell r="OU25">
            <v>1143</v>
          </cell>
          <cell r="OV25">
            <v>1313</v>
          </cell>
          <cell r="OW25">
            <v>1162</v>
          </cell>
          <cell r="OX25">
            <v>922</v>
          </cell>
          <cell r="OY25">
            <v>1067</v>
          </cell>
          <cell r="OZ25">
            <v>1464</v>
          </cell>
          <cell r="PA25">
            <v>1313</v>
          </cell>
          <cell r="PB25">
            <v>1589</v>
          </cell>
          <cell r="PC25">
            <v>1859</v>
          </cell>
          <cell r="PD25">
            <v>2207</v>
          </cell>
          <cell r="PE25">
            <v>2619</v>
          </cell>
          <cell r="PF25">
            <v>2130</v>
          </cell>
          <cell r="PG25">
            <v>2305</v>
          </cell>
          <cell r="PH25">
            <v>2402</v>
          </cell>
          <cell r="PI25">
            <v>1718</v>
          </cell>
          <cell r="PJ25">
            <v>1908</v>
          </cell>
          <cell r="PK25">
            <v>1847</v>
          </cell>
          <cell r="PL25">
            <v>1819</v>
          </cell>
          <cell r="PM25">
            <v>1822</v>
          </cell>
          <cell r="PN25">
            <v>1638</v>
          </cell>
          <cell r="PO25">
            <v>1435</v>
          </cell>
          <cell r="PQ25" t="str">
            <v>HUILA</v>
          </cell>
          <cell r="PR25">
            <v>2685</v>
          </cell>
          <cell r="PS25">
            <v>2678</v>
          </cell>
          <cell r="PT25">
            <v>2491</v>
          </cell>
          <cell r="PU25">
            <v>2235</v>
          </cell>
          <cell r="PV25">
            <v>1302</v>
          </cell>
          <cell r="PW25">
            <v>1331</v>
          </cell>
          <cell r="PX25">
            <v>1156</v>
          </cell>
          <cell r="PY25">
            <v>1039</v>
          </cell>
          <cell r="PZ25">
            <v>1033</v>
          </cell>
          <cell r="QA25">
            <v>998</v>
          </cell>
          <cell r="QB25">
            <v>1030</v>
          </cell>
          <cell r="QC25">
            <v>1400</v>
          </cell>
          <cell r="QD25">
            <v>1115</v>
          </cell>
          <cell r="QE25">
            <v>1706</v>
          </cell>
          <cell r="QF25">
            <v>1632</v>
          </cell>
          <cell r="QG25">
            <v>1555</v>
          </cell>
          <cell r="QH25">
            <v>1849</v>
          </cell>
          <cell r="QI25">
            <v>1568</v>
          </cell>
          <cell r="QJ25">
            <v>1891</v>
          </cell>
          <cell r="QK25">
            <v>2319</v>
          </cell>
          <cell r="QL25">
            <v>2282</v>
          </cell>
          <cell r="QM25">
            <v>2375</v>
          </cell>
          <cell r="QN25">
            <v>2611</v>
          </cell>
          <cell r="QO25">
            <v>3218</v>
          </cell>
          <cell r="QP25">
            <v>3287</v>
          </cell>
          <cell r="QQ25">
            <v>3107</v>
          </cell>
          <cell r="QR25">
            <v>4471</v>
          </cell>
          <cell r="QS25">
            <v>2882</v>
          </cell>
          <cell r="QT25">
            <v>2383</v>
          </cell>
          <cell r="QU25">
            <v>2368</v>
          </cell>
          <cell r="QV25">
            <v>1862</v>
          </cell>
          <cell r="QW25">
            <v>1692</v>
          </cell>
          <cell r="QX25">
            <v>1523</v>
          </cell>
          <cell r="QY25">
            <v>1482</v>
          </cell>
          <cell r="QZ25">
            <v>1551</v>
          </cell>
          <cell r="RA25">
            <v>1574</v>
          </cell>
          <cell r="RB25">
            <v>1845</v>
          </cell>
          <cell r="RC25">
            <v>2118</v>
          </cell>
          <cell r="RD25">
            <v>2217</v>
          </cell>
          <cell r="RE25">
            <v>2022</v>
          </cell>
          <cell r="RF25">
            <v>1879</v>
          </cell>
          <cell r="RG25">
            <v>1848</v>
          </cell>
          <cell r="RH25">
            <v>1615</v>
          </cell>
          <cell r="RI25">
            <v>1693</v>
          </cell>
          <cell r="RJ25">
            <v>1576</v>
          </cell>
          <cell r="RK25">
            <v>1981</v>
          </cell>
          <cell r="RL25">
            <v>1886</v>
          </cell>
          <cell r="RM25">
            <v>1996</v>
          </cell>
          <cell r="RN25">
            <v>2117</v>
          </cell>
          <cell r="RO25">
            <v>2673</v>
          </cell>
          <cell r="RP25">
            <v>2540</v>
          </cell>
          <cell r="RQ25">
            <v>2788</v>
          </cell>
          <cell r="RS25" t="str">
            <v>HUILA</v>
          </cell>
          <cell r="RT25">
            <v>4287</v>
          </cell>
          <cell r="RU25">
            <v>4776</v>
          </cell>
          <cell r="RV25">
            <v>4768</v>
          </cell>
          <cell r="RW25">
            <v>3652</v>
          </cell>
          <cell r="RX25">
            <v>2908</v>
          </cell>
          <cell r="RY25">
            <v>2163</v>
          </cell>
          <cell r="RZ25">
            <v>2080</v>
          </cell>
          <cell r="SA25">
            <v>2288</v>
          </cell>
          <cell r="SB25">
            <v>2158</v>
          </cell>
          <cell r="SC25">
            <v>2141</v>
          </cell>
          <cell r="SD25">
            <v>1948</v>
          </cell>
          <cell r="SE25">
            <v>2063</v>
          </cell>
          <cell r="SF25">
            <v>2520</v>
          </cell>
          <cell r="SG25">
            <v>2811</v>
          </cell>
          <cell r="SH25">
            <v>2101</v>
          </cell>
          <cell r="SI25">
            <v>2589</v>
          </cell>
          <cell r="SJ25">
            <v>2330</v>
          </cell>
          <cell r="SK25">
            <v>2706</v>
          </cell>
          <cell r="SL25">
            <v>2756</v>
          </cell>
          <cell r="SM25">
            <v>2922</v>
          </cell>
          <cell r="SN25">
            <v>2625</v>
          </cell>
          <cell r="SO25">
            <v>3134</v>
          </cell>
          <cell r="SP25">
            <v>3454</v>
          </cell>
          <cell r="SQ25">
            <v>3209</v>
          </cell>
          <cell r="SR25">
            <v>2785</v>
          </cell>
          <cell r="SS25">
            <v>2626</v>
          </cell>
          <cell r="ST25">
            <v>3593</v>
          </cell>
          <cell r="SU25">
            <v>4088</v>
          </cell>
          <cell r="SV25">
            <v>3210</v>
          </cell>
          <cell r="SW25">
            <v>3343</v>
          </cell>
          <cell r="SX25">
            <v>2972</v>
          </cell>
          <cell r="SY25">
            <v>2996</v>
          </cell>
          <cell r="SZ25">
            <v>3044</v>
          </cell>
          <cell r="TA25">
            <v>3330</v>
          </cell>
          <cell r="TB25">
            <v>2796</v>
          </cell>
          <cell r="TC25">
            <v>2785</v>
          </cell>
          <cell r="TD25">
            <v>2664</v>
          </cell>
          <cell r="TE25">
            <v>2935</v>
          </cell>
          <cell r="TF25">
            <v>2740</v>
          </cell>
          <cell r="TG25">
            <v>2836</v>
          </cell>
          <cell r="TH25">
            <v>2417</v>
          </cell>
          <cell r="TI25">
            <v>2152</v>
          </cell>
          <cell r="TJ25">
            <v>2264</v>
          </cell>
          <cell r="TK25">
            <v>2287</v>
          </cell>
          <cell r="TL25">
            <v>2304</v>
          </cell>
          <cell r="TM25">
            <v>3136</v>
          </cell>
          <cell r="TN25">
            <v>2460</v>
          </cell>
          <cell r="TO25">
            <v>3696</v>
          </cell>
        </row>
        <row r="26">
          <cell r="FG26" t="str">
            <v>MAGDALENA</v>
          </cell>
          <cell r="FH26">
            <v>1748</v>
          </cell>
          <cell r="FI26">
            <v>1260</v>
          </cell>
          <cell r="FJ26">
            <v>1280</v>
          </cell>
          <cell r="FK26">
            <v>2055</v>
          </cell>
          <cell r="FL26">
            <v>1461</v>
          </cell>
          <cell r="FM26">
            <v>1925</v>
          </cell>
          <cell r="FN26">
            <v>1888</v>
          </cell>
          <cell r="FO26">
            <v>1937</v>
          </cell>
          <cell r="FP26">
            <v>2027</v>
          </cell>
          <cell r="FQ26">
            <v>1887</v>
          </cell>
          <cell r="FR26">
            <v>1977</v>
          </cell>
          <cell r="FS26">
            <v>2054</v>
          </cell>
          <cell r="FT26">
            <v>1899</v>
          </cell>
          <cell r="FU26">
            <v>1894</v>
          </cell>
          <cell r="FV26">
            <v>2059</v>
          </cell>
          <cell r="FW26">
            <v>1867</v>
          </cell>
          <cell r="FX26">
            <v>2040</v>
          </cell>
          <cell r="FY26">
            <v>1913</v>
          </cell>
          <cell r="FZ26">
            <v>1890</v>
          </cell>
          <cell r="GA26">
            <v>1888</v>
          </cell>
          <cell r="GB26">
            <v>1843</v>
          </cell>
          <cell r="GC26">
            <v>1901</v>
          </cell>
          <cell r="GD26">
            <v>2239</v>
          </cell>
          <cell r="GE26">
            <v>2126</v>
          </cell>
          <cell r="GF26">
            <v>2475</v>
          </cell>
          <cell r="GG26">
            <v>2040</v>
          </cell>
          <cell r="GH26">
            <v>2352</v>
          </cell>
          <cell r="GI26">
            <v>2146</v>
          </cell>
          <cell r="GJ26">
            <v>1792</v>
          </cell>
          <cell r="GK26">
            <v>2165</v>
          </cell>
          <cell r="GL26">
            <v>2214</v>
          </cell>
          <cell r="GM26">
            <v>2185</v>
          </cell>
          <cell r="GN26">
            <v>3013</v>
          </cell>
          <cell r="GO26">
            <v>2720</v>
          </cell>
          <cell r="GP26">
            <v>3052</v>
          </cell>
          <cell r="GQ26">
            <v>2285</v>
          </cell>
          <cell r="GR26">
            <v>2644</v>
          </cell>
          <cell r="GS26">
            <v>2499</v>
          </cell>
          <cell r="GT26">
            <v>2506</v>
          </cell>
          <cell r="GU26">
            <v>2153</v>
          </cell>
          <cell r="GV26">
            <v>2526</v>
          </cell>
          <cell r="GW26">
            <v>2209</v>
          </cell>
          <cell r="GX26">
            <v>2512</v>
          </cell>
          <cell r="GY26">
            <v>1965</v>
          </cell>
          <cell r="GZ26">
            <v>2300</v>
          </cell>
          <cell r="HA26">
            <v>1991</v>
          </cell>
          <cell r="HB26">
            <v>2298</v>
          </cell>
          <cell r="HC26">
            <v>2287</v>
          </cell>
          <cell r="HD26">
            <v>1666</v>
          </cell>
          <cell r="HE26">
            <v>2436</v>
          </cell>
          <cell r="HF26">
            <v>2074</v>
          </cell>
          <cell r="HG26">
            <v>1505</v>
          </cell>
          <cell r="HI26" t="str">
            <v>MAGDALENA</v>
          </cell>
          <cell r="HJ26">
            <v>1716</v>
          </cell>
          <cell r="HK26">
            <v>1932</v>
          </cell>
          <cell r="HL26">
            <v>2031</v>
          </cell>
          <cell r="HM26">
            <v>1980</v>
          </cell>
          <cell r="HN26">
            <v>1812</v>
          </cell>
          <cell r="HO26">
            <v>2093</v>
          </cell>
          <cell r="HP26">
            <v>1930</v>
          </cell>
          <cell r="HQ26">
            <v>1911</v>
          </cell>
          <cell r="HR26">
            <v>1615</v>
          </cell>
          <cell r="HS26">
            <v>2292</v>
          </cell>
          <cell r="HT26">
            <v>2190</v>
          </cell>
          <cell r="HU26">
            <v>2198</v>
          </cell>
          <cell r="HV26">
            <v>2098</v>
          </cell>
          <cell r="HW26">
            <v>2420</v>
          </cell>
          <cell r="HX26">
            <v>1649</v>
          </cell>
          <cell r="HY26">
            <v>2047</v>
          </cell>
          <cell r="HZ26">
            <v>1854</v>
          </cell>
          <cell r="IA26">
            <v>1653</v>
          </cell>
          <cell r="IB26">
            <v>1695</v>
          </cell>
          <cell r="IC26">
            <v>1916</v>
          </cell>
          <cell r="ID26">
            <v>1988</v>
          </cell>
          <cell r="IE26">
            <v>1841</v>
          </cell>
          <cell r="IF26">
            <v>2138</v>
          </cell>
          <cell r="IG26">
            <v>1900</v>
          </cell>
          <cell r="IH26">
            <v>2104</v>
          </cell>
          <cell r="II26">
            <v>1889</v>
          </cell>
          <cell r="IJ26">
            <v>1834</v>
          </cell>
          <cell r="IK26">
            <v>1896</v>
          </cell>
          <cell r="IL26">
            <v>1998</v>
          </cell>
          <cell r="IM26">
            <v>2027</v>
          </cell>
          <cell r="IN26">
            <v>2043</v>
          </cell>
          <cell r="IO26">
            <v>2106</v>
          </cell>
          <cell r="IP26">
            <v>2334</v>
          </cell>
          <cell r="IQ26">
            <v>2387</v>
          </cell>
          <cell r="IR26">
            <v>1995</v>
          </cell>
          <cell r="IS26">
            <v>2125</v>
          </cell>
          <cell r="IT26">
            <v>2532</v>
          </cell>
          <cell r="IU26">
            <v>1998</v>
          </cell>
          <cell r="IV26">
            <v>2270</v>
          </cell>
          <cell r="IW26">
            <v>2188</v>
          </cell>
          <cell r="IX26">
            <v>2149</v>
          </cell>
          <cell r="IY26">
            <v>1858</v>
          </cell>
          <cell r="IZ26">
            <v>2164</v>
          </cell>
          <cell r="JA26">
            <v>1823</v>
          </cell>
          <cell r="JB26">
            <v>1800</v>
          </cell>
          <cell r="JC26">
            <v>1735</v>
          </cell>
          <cell r="JD26">
            <v>2048</v>
          </cell>
          <cell r="JE26">
            <v>1796</v>
          </cell>
          <cell r="JF26">
            <v>1870</v>
          </cell>
          <cell r="JG26">
            <v>1676</v>
          </cell>
          <cell r="JH26">
            <v>2148</v>
          </cell>
          <cell r="JI26">
            <v>1423</v>
          </cell>
          <cell r="JK26" t="str">
            <v>MAGDALENA</v>
          </cell>
          <cell r="JL26">
            <v>1394</v>
          </cell>
          <cell r="JM26">
            <v>1757</v>
          </cell>
          <cell r="JN26">
            <v>1568</v>
          </cell>
          <cell r="JO26">
            <v>1562</v>
          </cell>
          <cell r="JP26">
            <v>1483</v>
          </cell>
          <cell r="JQ26">
            <v>1378</v>
          </cell>
          <cell r="JR26">
            <v>1481</v>
          </cell>
          <cell r="JS26">
            <v>2099</v>
          </cell>
          <cell r="JT26">
            <v>1824</v>
          </cell>
          <cell r="JU26">
            <v>2015</v>
          </cell>
          <cell r="JV26">
            <v>1962</v>
          </cell>
          <cell r="JW26">
            <v>1480</v>
          </cell>
          <cell r="JX26">
            <v>1367</v>
          </cell>
          <cell r="JY26">
            <v>1694</v>
          </cell>
          <cell r="JZ26">
            <v>1723</v>
          </cell>
          <cell r="KA26">
            <v>1922</v>
          </cell>
          <cell r="KB26">
            <v>1854</v>
          </cell>
          <cell r="KC26">
            <v>1857</v>
          </cell>
          <cell r="KD26">
            <v>1875</v>
          </cell>
          <cell r="KE26">
            <v>1919</v>
          </cell>
          <cell r="KF26">
            <v>1879</v>
          </cell>
          <cell r="KG26">
            <v>2022</v>
          </cell>
          <cell r="KH26">
            <v>1861</v>
          </cell>
          <cell r="KI26">
            <v>2051</v>
          </cell>
          <cell r="KJ26">
            <v>2147</v>
          </cell>
          <cell r="KK26">
            <v>2185</v>
          </cell>
          <cell r="KL26">
            <v>1717</v>
          </cell>
          <cell r="KM26">
            <v>1834</v>
          </cell>
          <cell r="KN26">
            <v>1858</v>
          </cell>
          <cell r="KO26">
            <v>1870</v>
          </cell>
          <cell r="KP26">
            <v>1511</v>
          </cell>
          <cell r="KQ26">
            <v>1677</v>
          </cell>
          <cell r="KR26">
            <v>2056</v>
          </cell>
          <cell r="KS26">
            <v>1948</v>
          </cell>
          <cell r="KT26">
            <v>2138</v>
          </cell>
          <cell r="KU26">
            <v>2005</v>
          </cell>
          <cell r="KV26">
            <v>2121</v>
          </cell>
          <cell r="KW26">
            <v>2280</v>
          </cell>
          <cell r="KX26">
            <v>2391</v>
          </cell>
          <cell r="KY26">
            <v>2108</v>
          </cell>
          <cell r="KZ26">
            <v>2191</v>
          </cell>
          <cell r="LA26">
            <v>2127</v>
          </cell>
          <cell r="LB26">
            <v>1905</v>
          </cell>
          <cell r="LC26">
            <v>2073</v>
          </cell>
          <cell r="LD26">
            <v>1967</v>
          </cell>
          <cell r="LE26">
            <v>1962</v>
          </cell>
          <cell r="LF26">
            <v>2032</v>
          </cell>
          <cell r="LG26">
            <v>2065</v>
          </cell>
          <cell r="LH26">
            <v>1932</v>
          </cell>
          <cell r="LI26">
            <v>1749</v>
          </cell>
          <cell r="LJ26">
            <v>1998</v>
          </cell>
          <cell r="LK26">
            <v>1547</v>
          </cell>
          <cell r="LM26" t="str">
            <v>MAGDALENA</v>
          </cell>
          <cell r="LN26">
            <v>1170</v>
          </cell>
          <cell r="LO26">
            <v>1450</v>
          </cell>
          <cell r="LP26">
            <v>1414</v>
          </cell>
          <cell r="LQ26">
            <v>1668</v>
          </cell>
          <cell r="LR26">
            <v>1795</v>
          </cell>
          <cell r="LS26">
            <v>1464</v>
          </cell>
          <cell r="LT26">
            <v>1618</v>
          </cell>
          <cell r="LU26">
            <v>2039</v>
          </cell>
          <cell r="LV26">
            <v>1975</v>
          </cell>
          <cell r="LW26">
            <v>1664</v>
          </cell>
          <cell r="LX26">
            <v>1906</v>
          </cell>
          <cell r="LY26">
            <v>1906</v>
          </cell>
          <cell r="LZ26">
            <v>1735</v>
          </cell>
          <cell r="MA26">
            <v>1534</v>
          </cell>
          <cell r="MB26">
            <v>1805</v>
          </cell>
          <cell r="MC26">
            <v>1135</v>
          </cell>
          <cell r="MD26">
            <v>1697</v>
          </cell>
          <cell r="ME26">
            <v>1552</v>
          </cell>
          <cell r="MF26">
            <v>1852</v>
          </cell>
          <cell r="MG26">
            <v>1892</v>
          </cell>
          <cell r="MH26">
            <v>2090</v>
          </cell>
          <cell r="MI26">
            <v>2046</v>
          </cell>
          <cell r="MJ26">
            <v>1978</v>
          </cell>
          <cell r="MK26">
            <v>1975</v>
          </cell>
          <cell r="ML26">
            <v>2060</v>
          </cell>
          <cell r="MM26">
            <v>1837</v>
          </cell>
          <cell r="MN26">
            <v>1619</v>
          </cell>
          <cell r="MO26">
            <v>2039</v>
          </cell>
          <cell r="MP26">
            <v>1911</v>
          </cell>
          <cell r="MQ26">
            <v>2244</v>
          </cell>
          <cell r="MR26">
            <v>2092</v>
          </cell>
          <cell r="MS26">
            <v>1980</v>
          </cell>
          <cell r="MT26">
            <v>2247</v>
          </cell>
          <cell r="MU26">
            <v>2321</v>
          </cell>
          <cell r="MV26">
            <v>2515</v>
          </cell>
          <cell r="MW26">
            <v>2686</v>
          </cell>
          <cell r="MX26">
            <v>2447</v>
          </cell>
          <cell r="MY26">
            <v>2393</v>
          </cell>
          <cell r="MZ26">
            <v>2428</v>
          </cell>
          <cell r="NA26">
            <v>2643</v>
          </cell>
          <cell r="NB26">
            <v>2186</v>
          </cell>
          <cell r="NC26">
            <v>2295</v>
          </cell>
          <cell r="ND26">
            <v>2291</v>
          </cell>
          <cell r="NE26">
            <v>2237</v>
          </cell>
          <cell r="NF26">
            <v>2093</v>
          </cell>
          <cell r="NG26">
            <v>1964</v>
          </cell>
          <cell r="NH26">
            <v>2098</v>
          </cell>
          <cell r="NI26">
            <v>1808</v>
          </cell>
          <cell r="NJ26">
            <v>1766</v>
          </cell>
          <cell r="NK26">
            <v>1681</v>
          </cell>
          <cell r="NL26">
            <v>1866</v>
          </cell>
          <cell r="NM26">
            <v>1368</v>
          </cell>
          <cell r="NO26" t="str">
            <v>MAGDALENA</v>
          </cell>
          <cell r="NP26">
            <v>1442</v>
          </cell>
          <cell r="NQ26">
            <v>2028</v>
          </cell>
          <cell r="NR26">
            <v>2317</v>
          </cell>
          <cell r="NS26">
            <v>2181</v>
          </cell>
          <cell r="NT26">
            <v>2135</v>
          </cell>
          <cell r="NU26">
            <v>2024</v>
          </cell>
          <cell r="NV26">
            <v>2132</v>
          </cell>
          <cell r="NW26">
            <v>2069</v>
          </cell>
          <cell r="NX26">
            <v>2079</v>
          </cell>
          <cell r="NY26">
            <v>2302</v>
          </cell>
          <cell r="NZ26">
            <v>2566</v>
          </cell>
          <cell r="OA26">
            <v>2333</v>
          </cell>
          <cell r="OB26">
            <v>929</v>
          </cell>
          <cell r="OC26">
            <v>699</v>
          </cell>
          <cell r="OD26">
            <v>563</v>
          </cell>
          <cell r="OE26">
            <v>684</v>
          </cell>
          <cell r="OF26">
            <v>565</v>
          </cell>
          <cell r="OG26">
            <v>630</v>
          </cell>
          <cell r="OH26">
            <v>628</v>
          </cell>
          <cell r="OI26">
            <v>661</v>
          </cell>
          <cell r="OJ26">
            <v>697</v>
          </cell>
          <cell r="OK26">
            <v>592</v>
          </cell>
          <cell r="OL26">
            <v>709</v>
          </cell>
          <cell r="OM26">
            <v>916</v>
          </cell>
          <cell r="ON26">
            <v>845</v>
          </cell>
          <cell r="OO26">
            <v>910</v>
          </cell>
          <cell r="OP26">
            <v>910</v>
          </cell>
          <cell r="OQ26">
            <v>964</v>
          </cell>
          <cell r="OR26">
            <v>883</v>
          </cell>
          <cell r="OS26">
            <v>874</v>
          </cell>
          <cell r="OT26">
            <v>739</v>
          </cell>
          <cell r="OU26">
            <v>807</v>
          </cell>
          <cell r="OV26">
            <v>819</v>
          </cell>
          <cell r="OW26">
            <v>902</v>
          </cell>
          <cell r="OX26">
            <v>1020</v>
          </cell>
          <cell r="OY26">
            <v>1108</v>
          </cell>
          <cell r="OZ26">
            <v>1109</v>
          </cell>
          <cell r="PA26">
            <v>1011</v>
          </cell>
          <cell r="PB26">
            <v>1116</v>
          </cell>
          <cell r="PC26">
            <v>1064</v>
          </cell>
          <cell r="PD26">
            <v>1069</v>
          </cell>
          <cell r="PE26">
            <v>1004</v>
          </cell>
          <cell r="PF26">
            <v>1105</v>
          </cell>
          <cell r="PG26">
            <v>1009</v>
          </cell>
          <cell r="PH26">
            <v>938</v>
          </cell>
          <cell r="PI26">
            <v>1065</v>
          </cell>
          <cell r="PJ26">
            <v>1011</v>
          </cell>
          <cell r="PK26">
            <v>1019</v>
          </cell>
          <cell r="PL26">
            <v>1071</v>
          </cell>
          <cell r="PM26">
            <v>1006</v>
          </cell>
          <cell r="PN26">
            <v>1092</v>
          </cell>
          <cell r="PO26">
            <v>1017</v>
          </cell>
          <cell r="PQ26" t="str">
            <v>MAGDALENA</v>
          </cell>
          <cell r="PR26">
            <v>1203</v>
          </cell>
          <cell r="PS26">
            <v>1182</v>
          </cell>
          <cell r="PT26">
            <v>1251</v>
          </cell>
          <cell r="PU26">
            <v>1405</v>
          </cell>
          <cell r="PV26">
            <v>1345</v>
          </cell>
          <cell r="PW26">
            <v>1260</v>
          </cell>
          <cell r="PX26">
            <v>1409</v>
          </cell>
          <cell r="PY26">
            <v>1568</v>
          </cell>
          <cell r="PZ26">
            <v>1748</v>
          </cell>
          <cell r="QA26">
            <v>1770</v>
          </cell>
          <cell r="QB26">
            <v>1748</v>
          </cell>
          <cell r="QC26">
            <v>1563</v>
          </cell>
          <cell r="QD26">
            <v>1460</v>
          </cell>
          <cell r="QE26">
            <v>1535</v>
          </cell>
          <cell r="QF26">
            <v>1769</v>
          </cell>
          <cell r="QG26">
            <v>1659</v>
          </cell>
          <cell r="QH26">
            <v>1675</v>
          </cell>
          <cell r="QI26">
            <v>1577</v>
          </cell>
          <cell r="QJ26">
            <v>1638</v>
          </cell>
          <cell r="QK26">
            <v>1408</v>
          </cell>
          <cell r="QL26">
            <v>1901</v>
          </cell>
          <cell r="QM26">
            <v>1861</v>
          </cell>
          <cell r="QN26">
            <v>1930</v>
          </cell>
          <cell r="QO26">
            <v>1808</v>
          </cell>
          <cell r="QP26">
            <v>1970</v>
          </cell>
          <cell r="QQ26">
            <v>2036</v>
          </cell>
          <cell r="QR26">
            <v>1812</v>
          </cell>
          <cell r="QS26">
            <v>1795</v>
          </cell>
          <cell r="QT26">
            <v>1717</v>
          </cell>
          <cell r="QU26">
            <v>1566</v>
          </cell>
          <cell r="QV26">
            <v>1587</v>
          </cell>
          <cell r="QW26">
            <v>1515</v>
          </cell>
          <cell r="QX26">
            <v>1524</v>
          </cell>
          <cell r="QY26">
            <v>1726</v>
          </cell>
          <cell r="QZ26">
            <v>1580</v>
          </cell>
          <cell r="RA26">
            <v>1366</v>
          </cell>
          <cell r="RB26">
            <v>1423</v>
          </cell>
          <cell r="RC26">
            <v>1640</v>
          </cell>
          <cell r="RD26">
            <v>1549</v>
          </cell>
          <cell r="RE26">
            <v>1778</v>
          </cell>
          <cell r="RF26">
            <v>1634</v>
          </cell>
          <cell r="RG26">
            <v>1539</v>
          </cell>
          <cell r="RH26">
            <v>1657</v>
          </cell>
          <cell r="RI26">
            <v>1532</v>
          </cell>
          <cell r="RJ26">
            <v>1641</v>
          </cell>
          <cell r="RK26">
            <v>1430</v>
          </cell>
          <cell r="RL26">
            <v>1625</v>
          </cell>
          <cell r="RM26">
            <v>1626</v>
          </cell>
          <cell r="RN26">
            <v>1458</v>
          </cell>
          <cell r="RO26">
            <v>2047</v>
          </cell>
          <cell r="RP26">
            <v>1836</v>
          </cell>
          <cell r="RQ26">
            <v>2344</v>
          </cell>
          <cell r="RS26" t="str">
            <v>MAGDALENA</v>
          </cell>
          <cell r="RT26">
            <v>3252</v>
          </cell>
          <cell r="RU26">
            <v>2959</v>
          </cell>
          <cell r="RV26">
            <v>2885</v>
          </cell>
          <cell r="RW26">
            <v>2352</v>
          </cell>
          <cell r="RX26">
            <v>1948</v>
          </cell>
          <cell r="RY26">
            <v>2026</v>
          </cell>
          <cell r="RZ26">
            <v>1842</v>
          </cell>
          <cell r="SA26">
            <v>2237</v>
          </cell>
          <cell r="SB26">
            <v>2032</v>
          </cell>
          <cell r="SC26">
            <v>2220</v>
          </cell>
          <cell r="SD26">
            <v>2170</v>
          </cell>
          <cell r="SE26">
            <v>1778</v>
          </cell>
          <cell r="SF26">
            <v>1889</v>
          </cell>
          <cell r="SG26">
            <v>1764</v>
          </cell>
          <cell r="SH26">
            <v>1412</v>
          </cell>
          <cell r="SI26">
            <v>1897</v>
          </cell>
          <cell r="SJ26">
            <v>1897</v>
          </cell>
          <cell r="SK26">
            <v>1670</v>
          </cell>
          <cell r="SL26">
            <v>1781</v>
          </cell>
          <cell r="SM26">
            <v>1962</v>
          </cell>
          <cell r="SN26">
            <v>2244</v>
          </cell>
          <cell r="SO26">
            <v>2055</v>
          </cell>
          <cell r="SP26">
            <v>2269</v>
          </cell>
          <cell r="SQ26">
            <v>2660</v>
          </cell>
          <cell r="SR26">
            <v>2201</v>
          </cell>
          <cell r="SS26">
            <v>2082</v>
          </cell>
          <cell r="ST26">
            <v>2232</v>
          </cell>
          <cell r="SU26">
            <v>2219</v>
          </cell>
          <cell r="SV26">
            <v>2212</v>
          </cell>
          <cell r="SW26">
            <v>2482</v>
          </cell>
          <cell r="SX26">
            <v>2469</v>
          </cell>
          <cell r="SY26">
            <v>2063</v>
          </cell>
          <cell r="SZ26">
            <v>2216</v>
          </cell>
          <cell r="TA26">
            <v>2458</v>
          </cell>
          <cell r="TB26">
            <v>2193</v>
          </cell>
          <cell r="TC26">
            <v>2073</v>
          </cell>
          <cell r="TD26">
            <v>2383</v>
          </cell>
          <cell r="TE26">
            <v>2185</v>
          </cell>
          <cell r="TF26">
            <v>2221</v>
          </cell>
          <cell r="TG26">
            <v>2045</v>
          </cell>
          <cell r="TH26">
            <v>2314</v>
          </cell>
          <cell r="TI26">
            <v>1758</v>
          </cell>
          <cell r="TJ26">
            <v>2017</v>
          </cell>
          <cell r="TK26">
            <v>1977</v>
          </cell>
          <cell r="TL26">
            <v>1814</v>
          </cell>
          <cell r="TM26">
            <v>1827</v>
          </cell>
          <cell r="TN26">
            <v>1524</v>
          </cell>
          <cell r="TO26">
            <v>1601</v>
          </cell>
        </row>
        <row r="27">
          <cell r="FG27" t="str">
            <v>META</v>
          </cell>
          <cell r="FH27">
            <v>1211</v>
          </cell>
          <cell r="FI27">
            <v>1625</v>
          </cell>
          <cell r="FJ27">
            <v>1499</v>
          </cell>
          <cell r="FK27">
            <v>1475</v>
          </cell>
          <cell r="FL27">
            <v>1539</v>
          </cell>
          <cell r="FM27">
            <v>1477</v>
          </cell>
          <cell r="FN27">
            <v>1514</v>
          </cell>
          <cell r="FO27">
            <v>1722</v>
          </cell>
          <cell r="FP27">
            <v>1369</v>
          </cell>
          <cell r="FQ27">
            <v>1645</v>
          </cell>
          <cell r="FR27">
            <v>1517</v>
          </cell>
          <cell r="FS27">
            <v>1062</v>
          </cell>
          <cell r="FT27">
            <v>1455</v>
          </cell>
          <cell r="FU27">
            <v>1117</v>
          </cell>
          <cell r="FV27">
            <v>1191</v>
          </cell>
          <cell r="FW27">
            <v>1097</v>
          </cell>
          <cell r="FX27">
            <v>1710</v>
          </cell>
          <cell r="FY27">
            <v>1609</v>
          </cell>
          <cell r="FZ27">
            <v>1773</v>
          </cell>
          <cell r="GA27">
            <v>2153</v>
          </cell>
          <cell r="GB27">
            <v>2207</v>
          </cell>
          <cell r="GC27">
            <v>2342</v>
          </cell>
          <cell r="GD27">
            <v>2344</v>
          </cell>
          <cell r="GE27">
            <v>2202</v>
          </cell>
          <cell r="GF27">
            <v>2264</v>
          </cell>
          <cell r="GG27">
            <v>1881</v>
          </cell>
          <cell r="GH27">
            <v>1641</v>
          </cell>
          <cell r="GI27">
            <v>1676</v>
          </cell>
          <cell r="GJ27">
            <v>1955</v>
          </cell>
          <cell r="GK27">
            <v>1837</v>
          </cell>
          <cell r="GL27">
            <v>1777</v>
          </cell>
          <cell r="GM27">
            <v>1676</v>
          </cell>
          <cell r="GN27">
            <v>1666</v>
          </cell>
          <cell r="GO27">
            <v>1528</v>
          </cell>
          <cell r="GP27">
            <v>1293</v>
          </cell>
          <cell r="GQ27">
            <v>1596</v>
          </cell>
          <cell r="GR27">
            <v>1625</v>
          </cell>
          <cell r="GS27">
            <v>1509</v>
          </cell>
          <cell r="GT27">
            <v>1611</v>
          </cell>
          <cell r="GU27">
            <v>1563</v>
          </cell>
          <cell r="GV27">
            <v>1414</v>
          </cell>
          <cell r="GW27">
            <v>1347</v>
          </cell>
          <cell r="GX27">
            <v>1402</v>
          </cell>
          <cell r="GY27">
            <v>1065</v>
          </cell>
          <cell r="GZ27">
            <v>1237</v>
          </cell>
          <cell r="HA27">
            <v>1150</v>
          </cell>
          <cell r="HB27">
            <v>1350</v>
          </cell>
          <cell r="HC27">
            <v>1064</v>
          </cell>
          <cell r="HD27">
            <v>1144</v>
          </cell>
          <cell r="HE27">
            <v>1260</v>
          </cell>
          <cell r="HF27">
            <v>1300</v>
          </cell>
          <cell r="HG27">
            <v>1248</v>
          </cell>
          <cell r="HI27" t="str">
            <v>META</v>
          </cell>
          <cell r="HJ27">
            <v>1399</v>
          </cell>
          <cell r="HK27">
            <v>1452</v>
          </cell>
          <cell r="HL27">
            <v>1583</v>
          </cell>
          <cell r="HM27">
            <v>1654</v>
          </cell>
          <cell r="HN27">
            <v>1494</v>
          </cell>
          <cell r="HO27">
            <v>1366</v>
          </cell>
          <cell r="HP27">
            <v>1434</v>
          </cell>
          <cell r="HQ27">
            <v>1606</v>
          </cell>
          <cell r="HR27">
            <v>1810</v>
          </cell>
          <cell r="HS27">
            <v>1839</v>
          </cell>
          <cell r="HT27">
            <v>1873</v>
          </cell>
          <cell r="HU27">
            <v>1680</v>
          </cell>
          <cell r="HV27">
            <v>1944</v>
          </cell>
          <cell r="HW27">
            <v>2084</v>
          </cell>
          <cell r="HX27">
            <v>1478</v>
          </cell>
          <cell r="HY27">
            <v>1825</v>
          </cell>
          <cell r="HZ27">
            <v>1446</v>
          </cell>
          <cell r="IA27">
            <v>1618</v>
          </cell>
          <cell r="IB27">
            <v>1970</v>
          </cell>
          <cell r="IC27">
            <v>2085</v>
          </cell>
          <cell r="ID27">
            <v>2055</v>
          </cell>
          <cell r="IE27">
            <v>1942</v>
          </cell>
          <cell r="IF27">
            <v>1999</v>
          </cell>
          <cell r="IG27">
            <v>1893</v>
          </cell>
          <cell r="IH27">
            <v>1759</v>
          </cell>
          <cell r="II27">
            <v>1680</v>
          </cell>
          <cell r="IJ27">
            <v>1934</v>
          </cell>
          <cell r="IK27">
            <v>2530</v>
          </cell>
          <cell r="IL27">
            <v>2591</v>
          </cell>
          <cell r="IM27">
            <v>2854</v>
          </cell>
          <cell r="IN27">
            <v>2512</v>
          </cell>
          <cell r="IO27">
            <v>2464</v>
          </cell>
          <cell r="IP27">
            <v>2191</v>
          </cell>
          <cell r="IQ27">
            <v>2050</v>
          </cell>
          <cell r="IR27">
            <v>1915</v>
          </cell>
          <cell r="IS27">
            <v>1644</v>
          </cell>
          <cell r="IT27">
            <v>1652</v>
          </cell>
          <cell r="IU27">
            <v>1670</v>
          </cell>
          <cell r="IV27">
            <v>1646</v>
          </cell>
          <cell r="IW27">
            <v>1641</v>
          </cell>
          <cell r="IX27">
            <v>1589</v>
          </cell>
          <cell r="IY27">
            <v>1458</v>
          </cell>
          <cell r="IZ27">
            <v>1596</v>
          </cell>
          <cell r="JA27">
            <v>1409</v>
          </cell>
          <cell r="JB27">
            <v>1263</v>
          </cell>
          <cell r="JC27">
            <v>1312</v>
          </cell>
          <cell r="JD27">
            <v>1243</v>
          </cell>
          <cell r="JE27">
            <v>1230</v>
          </cell>
          <cell r="JF27">
            <v>1203</v>
          </cell>
          <cell r="JG27">
            <v>1226</v>
          </cell>
          <cell r="JH27">
            <v>1055</v>
          </cell>
          <cell r="JI27">
            <v>1111</v>
          </cell>
          <cell r="JK27" t="str">
            <v>META</v>
          </cell>
          <cell r="JL27">
            <v>944</v>
          </cell>
          <cell r="JM27">
            <v>1304</v>
          </cell>
          <cell r="JN27">
            <v>1482</v>
          </cell>
          <cell r="JO27">
            <v>1340</v>
          </cell>
          <cell r="JP27">
            <v>1110</v>
          </cell>
          <cell r="JQ27">
            <v>1170</v>
          </cell>
          <cell r="JR27">
            <v>1553</v>
          </cell>
          <cell r="JS27">
            <v>1895</v>
          </cell>
          <cell r="JT27">
            <v>1883</v>
          </cell>
          <cell r="JU27">
            <v>1893</v>
          </cell>
          <cell r="JV27">
            <v>1664</v>
          </cell>
          <cell r="JW27">
            <v>1740</v>
          </cell>
          <cell r="JX27">
            <v>1630</v>
          </cell>
          <cell r="JY27">
            <v>1679</v>
          </cell>
          <cell r="JZ27">
            <v>1648</v>
          </cell>
          <cell r="KA27">
            <v>1804</v>
          </cell>
          <cell r="KB27">
            <v>1989</v>
          </cell>
          <cell r="KC27">
            <v>1787</v>
          </cell>
          <cell r="KD27">
            <v>2232</v>
          </cell>
          <cell r="KE27">
            <v>2112</v>
          </cell>
          <cell r="KF27">
            <v>2387</v>
          </cell>
          <cell r="KG27">
            <v>2254</v>
          </cell>
          <cell r="KH27">
            <v>2143</v>
          </cell>
          <cell r="KI27">
            <v>2413</v>
          </cell>
          <cell r="KJ27">
            <v>2668</v>
          </cell>
          <cell r="KK27">
            <v>2575</v>
          </cell>
          <cell r="KL27">
            <v>2230</v>
          </cell>
          <cell r="KM27">
            <v>2573</v>
          </cell>
          <cell r="KN27">
            <v>2128</v>
          </cell>
          <cell r="KO27">
            <v>2593</v>
          </cell>
          <cell r="KP27">
            <v>2540</v>
          </cell>
          <cell r="KQ27">
            <v>2239</v>
          </cell>
          <cell r="KR27">
            <v>2307</v>
          </cell>
          <cell r="KS27">
            <v>2372</v>
          </cell>
          <cell r="KT27">
            <v>2402</v>
          </cell>
          <cell r="KU27">
            <v>1961</v>
          </cell>
          <cell r="KV27">
            <v>1915</v>
          </cell>
          <cell r="KW27">
            <v>2299</v>
          </cell>
          <cell r="KX27">
            <v>1778</v>
          </cell>
          <cell r="KY27">
            <v>1737</v>
          </cell>
          <cell r="KZ27">
            <v>1590</v>
          </cell>
          <cell r="LA27">
            <v>1585</v>
          </cell>
          <cell r="LB27">
            <v>1670</v>
          </cell>
          <cell r="LC27">
            <v>1404</v>
          </cell>
          <cell r="LD27">
            <v>1569</v>
          </cell>
          <cell r="LE27">
            <v>1647</v>
          </cell>
          <cell r="LF27">
            <v>1605</v>
          </cell>
          <cell r="LG27">
            <v>1468</v>
          </cell>
          <cell r="LH27">
            <v>1496</v>
          </cell>
          <cell r="LI27">
            <v>1631</v>
          </cell>
          <cell r="LJ27">
            <v>1419</v>
          </cell>
          <cell r="LK27">
            <v>1177</v>
          </cell>
          <cell r="LM27" t="str">
            <v>META</v>
          </cell>
          <cell r="LN27">
            <v>1328</v>
          </cell>
          <cell r="LO27">
            <v>1730</v>
          </cell>
          <cell r="LP27">
            <v>1524</v>
          </cell>
          <cell r="LQ27">
            <v>1402</v>
          </cell>
          <cell r="LR27">
            <v>1304</v>
          </cell>
          <cell r="LS27">
            <v>1143</v>
          </cell>
          <cell r="LT27">
            <v>1276</v>
          </cell>
          <cell r="LU27">
            <v>1553</v>
          </cell>
          <cell r="LV27">
            <v>1619</v>
          </cell>
          <cell r="LW27">
            <v>1978</v>
          </cell>
          <cell r="LX27">
            <v>1708</v>
          </cell>
          <cell r="LY27">
            <v>1785</v>
          </cell>
          <cell r="LZ27">
            <v>1905</v>
          </cell>
          <cell r="MA27">
            <v>2065</v>
          </cell>
          <cell r="MB27">
            <v>2200</v>
          </cell>
          <cell r="MC27">
            <v>1472</v>
          </cell>
          <cell r="MD27">
            <v>1765</v>
          </cell>
          <cell r="ME27">
            <v>1641</v>
          </cell>
          <cell r="MF27">
            <v>2187</v>
          </cell>
          <cell r="MG27">
            <v>2065</v>
          </cell>
          <cell r="MH27">
            <v>2353</v>
          </cell>
          <cell r="MI27">
            <v>2358</v>
          </cell>
          <cell r="MJ27">
            <v>2603</v>
          </cell>
          <cell r="MK27">
            <v>3010</v>
          </cell>
          <cell r="ML27">
            <v>2737</v>
          </cell>
          <cell r="MM27">
            <v>2619</v>
          </cell>
          <cell r="MN27">
            <v>2694</v>
          </cell>
          <cell r="MO27">
            <v>2836</v>
          </cell>
          <cell r="MP27">
            <v>2432</v>
          </cell>
          <cell r="MQ27">
            <v>2245</v>
          </cell>
          <cell r="MR27">
            <v>2369</v>
          </cell>
          <cell r="MS27">
            <v>2288</v>
          </cell>
          <cell r="MT27">
            <v>1873</v>
          </cell>
          <cell r="MU27">
            <v>2094</v>
          </cell>
          <cell r="MV27">
            <v>2030</v>
          </cell>
          <cell r="MW27">
            <v>2267</v>
          </cell>
          <cell r="MX27">
            <v>1945</v>
          </cell>
          <cell r="MY27">
            <v>1877</v>
          </cell>
          <cell r="MZ27">
            <v>1954</v>
          </cell>
          <cell r="NA27">
            <v>2039</v>
          </cell>
          <cell r="NB27">
            <v>1971</v>
          </cell>
          <cell r="NC27">
            <v>1940</v>
          </cell>
          <cell r="ND27">
            <v>2147</v>
          </cell>
          <cell r="NE27">
            <v>2228</v>
          </cell>
          <cell r="NF27">
            <v>1983</v>
          </cell>
          <cell r="NG27">
            <v>2065</v>
          </cell>
          <cell r="NH27">
            <v>2047</v>
          </cell>
          <cell r="NI27">
            <v>2360</v>
          </cell>
          <cell r="NJ27">
            <v>2053</v>
          </cell>
          <cell r="NK27">
            <v>1999</v>
          </cell>
          <cell r="NL27">
            <v>1295</v>
          </cell>
          <cell r="NM27">
            <v>1184</v>
          </cell>
          <cell r="NO27" t="str">
            <v>META</v>
          </cell>
          <cell r="NP27">
            <v>1050</v>
          </cell>
          <cell r="NQ27">
            <v>1583</v>
          </cell>
          <cell r="NR27">
            <v>1331</v>
          </cell>
          <cell r="NS27">
            <v>1477</v>
          </cell>
          <cell r="NT27">
            <v>1425</v>
          </cell>
          <cell r="NU27">
            <v>1416</v>
          </cell>
          <cell r="NV27">
            <v>1378</v>
          </cell>
          <cell r="NW27">
            <v>1427</v>
          </cell>
          <cell r="NX27">
            <v>1765</v>
          </cell>
          <cell r="NY27">
            <v>1831</v>
          </cell>
          <cell r="NZ27">
            <v>2053</v>
          </cell>
          <cell r="OA27">
            <v>2570</v>
          </cell>
          <cell r="OB27">
            <v>1115</v>
          </cell>
          <cell r="OC27">
            <v>942</v>
          </cell>
          <cell r="OD27">
            <v>512</v>
          </cell>
          <cell r="OE27">
            <v>773</v>
          </cell>
          <cell r="OF27">
            <v>813</v>
          </cell>
          <cell r="OG27">
            <v>718</v>
          </cell>
          <cell r="OH27">
            <v>631</v>
          </cell>
          <cell r="OI27">
            <v>594</v>
          </cell>
          <cell r="OJ27">
            <v>546</v>
          </cell>
          <cell r="OK27">
            <v>516</v>
          </cell>
          <cell r="OL27">
            <v>669</v>
          </cell>
          <cell r="OM27">
            <v>526</v>
          </cell>
          <cell r="ON27">
            <v>534</v>
          </cell>
          <cell r="OO27">
            <v>493</v>
          </cell>
          <cell r="OP27">
            <v>643</v>
          </cell>
          <cell r="OQ27">
            <v>810</v>
          </cell>
          <cell r="OR27">
            <v>962</v>
          </cell>
          <cell r="OS27">
            <v>1026</v>
          </cell>
          <cell r="OT27">
            <v>671</v>
          </cell>
          <cell r="OU27">
            <v>1146</v>
          </cell>
          <cell r="OV27">
            <v>1058</v>
          </cell>
          <cell r="OW27">
            <v>953</v>
          </cell>
          <cell r="OX27">
            <v>1265</v>
          </cell>
          <cell r="OY27">
            <v>1102</v>
          </cell>
          <cell r="OZ27">
            <v>978</v>
          </cell>
          <cell r="PA27">
            <v>950</v>
          </cell>
          <cell r="PB27">
            <v>831</v>
          </cell>
          <cell r="PC27">
            <v>1111</v>
          </cell>
          <cell r="PD27">
            <v>945</v>
          </cell>
          <cell r="PE27">
            <v>933</v>
          </cell>
          <cell r="PF27">
            <v>789</v>
          </cell>
          <cell r="PG27">
            <v>1106</v>
          </cell>
          <cell r="PH27">
            <v>977</v>
          </cell>
          <cell r="PI27">
            <v>1150</v>
          </cell>
          <cell r="PJ27">
            <v>878</v>
          </cell>
          <cell r="PK27">
            <v>908</v>
          </cell>
          <cell r="PL27">
            <v>989</v>
          </cell>
          <cell r="PM27">
            <v>857</v>
          </cell>
          <cell r="PN27">
            <v>1014</v>
          </cell>
          <cell r="PO27">
            <v>901</v>
          </cell>
          <cell r="PQ27" t="str">
            <v>META</v>
          </cell>
          <cell r="PR27">
            <v>1623</v>
          </cell>
          <cell r="PS27">
            <v>1610</v>
          </cell>
          <cell r="PT27">
            <v>1146</v>
          </cell>
          <cell r="PU27">
            <v>910</v>
          </cell>
          <cell r="PV27">
            <v>975</v>
          </cell>
          <cell r="PW27">
            <v>842</v>
          </cell>
          <cell r="PX27">
            <v>938</v>
          </cell>
          <cell r="PY27">
            <v>858</v>
          </cell>
          <cell r="PZ27">
            <v>969</v>
          </cell>
          <cell r="QA27">
            <v>1784</v>
          </cell>
          <cell r="QB27">
            <v>1087</v>
          </cell>
          <cell r="QC27">
            <v>959</v>
          </cell>
          <cell r="QD27">
            <v>667</v>
          </cell>
          <cell r="QE27">
            <v>1203</v>
          </cell>
          <cell r="QF27">
            <v>1222</v>
          </cell>
          <cell r="QG27">
            <v>1165</v>
          </cell>
          <cell r="QH27">
            <v>1252</v>
          </cell>
          <cell r="QI27">
            <v>1011</v>
          </cell>
          <cell r="QJ27">
            <v>1233</v>
          </cell>
          <cell r="QK27">
            <v>1157</v>
          </cell>
          <cell r="QL27">
            <v>1946</v>
          </cell>
          <cell r="QM27">
            <v>2187</v>
          </cell>
          <cell r="QN27">
            <v>2567</v>
          </cell>
          <cell r="QO27">
            <v>2933</v>
          </cell>
          <cell r="QP27">
            <v>3560</v>
          </cell>
          <cell r="QQ27">
            <v>3342</v>
          </cell>
          <cell r="QR27">
            <v>2186</v>
          </cell>
          <cell r="QS27">
            <v>2361</v>
          </cell>
          <cell r="QT27">
            <v>1735</v>
          </cell>
          <cell r="QU27">
            <v>1473</v>
          </cell>
          <cell r="QV27">
            <v>1216</v>
          </cell>
          <cell r="QW27">
            <v>1245</v>
          </cell>
          <cell r="QX27">
            <v>1071</v>
          </cell>
          <cell r="QY27">
            <v>1276</v>
          </cell>
          <cell r="QZ27">
            <v>1021</v>
          </cell>
          <cell r="RA27">
            <v>1315</v>
          </cell>
          <cell r="RB27">
            <v>963</v>
          </cell>
          <cell r="RC27">
            <v>1206</v>
          </cell>
          <cell r="RD27">
            <v>1044</v>
          </cell>
          <cell r="RE27">
            <v>1282</v>
          </cell>
          <cell r="RF27">
            <v>1172</v>
          </cell>
          <cell r="RG27">
            <v>874</v>
          </cell>
          <cell r="RH27">
            <v>1021</v>
          </cell>
          <cell r="RI27">
            <v>1145</v>
          </cell>
          <cell r="RJ27">
            <v>1082</v>
          </cell>
          <cell r="RK27">
            <v>1864</v>
          </cell>
          <cell r="RL27">
            <v>1303</v>
          </cell>
          <cell r="RM27">
            <v>1137</v>
          </cell>
          <cell r="RN27">
            <v>832</v>
          </cell>
          <cell r="RO27">
            <v>1075</v>
          </cell>
          <cell r="RP27">
            <v>904</v>
          </cell>
          <cell r="RQ27">
            <v>1062</v>
          </cell>
          <cell r="RS27" t="str">
            <v>META</v>
          </cell>
          <cell r="RT27">
            <v>1709</v>
          </cell>
          <cell r="RU27">
            <v>1859</v>
          </cell>
          <cell r="RV27">
            <v>2501</v>
          </cell>
          <cell r="RW27">
            <v>2036</v>
          </cell>
          <cell r="RX27">
            <v>1746</v>
          </cell>
          <cell r="RY27">
            <v>1294</v>
          </cell>
          <cell r="RZ27">
            <v>1158</v>
          </cell>
          <cell r="SA27">
            <v>1283</v>
          </cell>
          <cell r="SB27">
            <v>1196</v>
          </cell>
          <cell r="SC27">
            <v>1120</v>
          </cell>
          <cell r="SD27">
            <v>1071</v>
          </cell>
          <cell r="SE27">
            <v>1244</v>
          </cell>
          <cell r="SF27">
            <v>1379</v>
          </cell>
          <cell r="SG27">
            <v>1705</v>
          </cell>
          <cell r="SH27">
            <v>1209</v>
          </cell>
          <cell r="SI27">
            <v>1948</v>
          </cell>
          <cell r="SJ27">
            <v>2371</v>
          </cell>
          <cell r="SK27">
            <v>3079</v>
          </cell>
          <cell r="SL27">
            <v>3498</v>
          </cell>
          <cell r="SM27">
            <v>3389</v>
          </cell>
          <cell r="SN27">
            <v>3096</v>
          </cell>
          <cell r="SO27">
            <v>2395</v>
          </cell>
          <cell r="SP27">
            <v>2340</v>
          </cell>
          <cell r="SQ27">
            <v>2445</v>
          </cell>
          <cell r="SR27">
            <v>2296</v>
          </cell>
          <cell r="SS27">
            <v>1957</v>
          </cell>
          <cell r="ST27">
            <v>2338</v>
          </cell>
          <cell r="SU27">
            <v>2704</v>
          </cell>
          <cell r="SV27">
            <v>1916</v>
          </cell>
          <cell r="SW27">
            <v>2073</v>
          </cell>
          <cell r="SX27">
            <v>1844</v>
          </cell>
          <cell r="SY27">
            <v>1582</v>
          </cell>
          <cell r="SZ27">
            <v>1596</v>
          </cell>
          <cell r="TA27">
            <v>1851</v>
          </cell>
          <cell r="TB27">
            <v>1649</v>
          </cell>
          <cell r="TC27">
            <v>1853</v>
          </cell>
          <cell r="TD27">
            <v>1871</v>
          </cell>
          <cell r="TE27">
            <v>1846</v>
          </cell>
          <cell r="TF27">
            <v>1895</v>
          </cell>
          <cell r="TG27">
            <v>2003</v>
          </cell>
          <cell r="TH27">
            <v>1762</v>
          </cell>
          <cell r="TI27">
            <v>1594</v>
          </cell>
          <cell r="TJ27">
            <v>1823</v>
          </cell>
          <cell r="TK27">
            <v>1542</v>
          </cell>
          <cell r="TL27">
            <v>2178</v>
          </cell>
          <cell r="TM27">
            <v>1845</v>
          </cell>
          <cell r="TN27">
            <v>1793</v>
          </cell>
          <cell r="TO27">
            <v>1741</v>
          </cell>
        </row>
        <row r="28">
          <cell r="FG28" t="str">
            <v>NARIÑO</v>
          </cell>
          <cell r="FH28">
            <v>2310</v>
          </cell>
          <cell r="FI28">
            <v>3204</v>
          </cell>
          <cell r="FJ28">
            <v>4268</v>
          </cell>
          <cell r="FK28">
            <v>4091</v>
          </cell>
          <cell r="FL28">
            <v>3212</v>
          </cell>
          <cell r="FM28">
            <v>3274</v>
          </cell>
          <cell r="FN28">
            <v>4289</v>
          </cell>
          <cell r="FO28">
            <v>4541</v>
          </cell>
          <cell r="FP28">
            <v>4772</v>
          </cell>
          <cell r="FQ28">
            <v>4779</v>
          </cell>
          <cell r="FR28">
            <v>4482</v>
          </cell>
          <cell r="FS28">
            <v>3565</v>
          </cell>
          <cell r="FT28">
            <v>4683</v>
          </cell>
          <cell r="FU28">
            <v>4690</v>
          </cell>
          <cell r="FV28">
            <v>5098</v>
          </cell>
          <cell r="FW28">
            <v>5379</v>
          </cell>
          <cell r="FX28">
            <v>5438</v>
          </cell>
          <cell r="FY28">
            <v>4876</v>
          </cell>
          <cell r="FZ28">
            <v>4805</v>
          </cell>
          <cell r="GA28">
            <v>5512</v>
          </cell>
          <cell r="GB28">
            <v>5286</v>
          </cell>
          <cell r="GC28">
            <v>4810</v>
          </cell>
          <cell r="GD28">
            <v>4486</v>
          </cell>
          <cell r="GE28">
            <v>4687</v>
          </cell>
          <cell r="GF28">
            <v>4661</v>
          </cell>
          <cell r="GG28">
            <v>4539</v>
          </cell>
          <cell r="GH28">
            <v>3794</v>
          </cell>
          <cell r="GI28">
            <v>3861</v>
          </cell>
          <cell r="GJ28">
            <v>3778</v>
          </cell>
          <cell r="GK28">
            <v>3698</v>
          </cell>
          <cell r="GL28">
            <v>3271</v>
          </cell>
          <cell r="GM28">
            <v>3475</v>
          </cell>
          <cell r="GN28">
            <v>3640</v>
          </cell>
          <cell r="GO28">
            <v>3967</v>
          </cell>
          <cell r="GP28">
            <v>4216</v>
          </cell>
          <cell r="GQ28">
            <v>3751</v>
          </cell>
          <cell r="GR28">
            <v>3764</v>
          </cell>
          <cell r="GS28">
            <v>3607</v>
          </cell>
          <cell r="GT28">
            <v>3696</v>
          </cell>
          <cell r="GU28">
            <v>3504</v>
          </cell>
          <cell r="GV28">
            <v>3213</v>
          </cell>
          <cell r="GW28">
            <v>3222</v>
          </cell>
          <cell r="GX28">
            <v>3310</v>
          </cell>
          <cell r="GY28">
            <v>3174</v>
          </cell>
          <cell r="GZ28">
            <v>3118</v>
          </cell>
          <cell r="HA28">
            <v>3138</v>
          </cell>
          <cell r="HB28">
            <v>3846</v>
          </cell>
          <cell r="HC28">
            <v>3739</v>
          </cell>
          <cell r="HD28">
            <v>3330</v>
          </cell>
          <cell r="HE28">
            <v>3640</v>
          </cell>
          <cell r="HF28">
            <v>3183</v>
          </cell>
          <cell r="HG28">
            <v>2940</v>
          </cell>
          <cell r="HI28" t="str">
            <v>NARIÑO</v>
          </cell>
          <cell r="HJ28">
            <v>2422</v>
          </cell>
          <cell r="HK28">
            <v>3853</v>
          </cell>
          <cell r="HL28">
            <v>4328</v>
          </cell>
          <cell r="HM28">
            <v>4077</v>
          </cell>
          <cell r="HN28">
            <v>4011</v>
          </cell>
          <cell r="HO28">
            <v>4574</v>
          </cell>
          <cell r="HP28">
            <v>5288</v>
          </cell>
          <cell r="HQ28">
            <v>5690</v>
          </cell>
          <cell r="HR28">
            <v>6010</v>
          </cell>
          <cell r="HS28">
            <v>5723</v>
          </cell>
          <cell r="HT28">
            <v>5979</v>
          </cell>
          <cell r="HU28">
            <v>5907</v>
          </cell>
          <cell r="HV28">
            <v>6284</v>
          </cell>
          <cell r="HW28">
            <v>6178</v>
          </cell>
          <cell r="HX28">
            <v>5105</v>
          </cell>
          <cell r="HY28">
            <v>5543</v>
          </cell>
          <cell r="HZ28">
            <v>5337</v>
          </cell>
          <cell r="IA28">
            <v>4524</v>
          </cell>
          <cell r="IB28">
            <v>5065</v>
          </cell>
          <cell r="IC28">
            <v>5071</v>
          </cell>
          <cell r="ID28">
            <v>4862</v>
          </cell>
          <cell r="IE28">
            <v>4421</v>
          </cell>
          <cell r="IF28">
            <v>3976</v>
          </cell>
          <cell r="IG28">
            <v>3894</v>
          </cell>
          <cell r="IH28">
            <v>4467</v>
          </cell>
          <cell r="II28">
            <v>3682</v>
          </cell>
          <cell r="IJ28">
            <v>3809</v>
          </cell>
          <cell r="IK28">
            <v>3875</v>
          </cell>
          <cell r="IL28">
            <v>3238</v>
          </cell>
          <cell r="IM28">
            <v>3543</v>
          </cell>
          <cell r="IN28">
            <v>3342</v>
          </cell>
          <cell r="IO28">
            <v>3425</v>
          </cell>
          <cell r="IP28">
            <v>3967</v>
          </cell>
          <cell r="IQ28">
            <v>3803</v>
          </cell>
          <cell r="IR28">
            <v>4341</v>
          </cell>
          <cell r="IS28">
            <v>4223</v>
          </cell>
          <cell r="IT28">
            <v>4281</v>
          </cell>
          <cell r="IU28">
            <v>4516</v>
          </cell>
          <cell r="IV28">
            <v>4765</v>
          </cell>
          <cell r="IW28">
            <v>105</v>
          </cell>
          <cell r="IX28">
            <v>4884</v>
          </cell>
          <cell r="IY28">
            <v>4573</v>
          </cell>
          <cell r="IZ28">
            <v>4705</v>
          </cell>
          <cell r="JA28">
            <v>4436</v>
          </cell>
          <cell r="JB28">
            <v>4356</v>
          </cell>
          <cell r="JC28">
            <v>3971</v>
          </cell>
          <cell r="JD28">
            <v>3904</v>
          </cell>
          <cell r="JE28">
            <v>3985</v>
          </cell>
          <cell r="JF28">
            <v>3824</v>
          </cell>
          <cell r="JG28">
            <v>4025</v>
          </cell>
          <cell r="JH28">
            <v>3773</v>
          </cell>
          <cell r="JI28">
            <v>3276</v>
          </cell>
          <cell r="JK28" t="str">
            <v>NARIÑO</v>
          </cell>
          <cell r="JL28">
            <v>2244</v>
          </cell>
          <cell r="JM28">
            <v>3882</v>
          </cell>
          <cell r="JN28">
            <v>3662</v>
          </cell>
          <cell r="JO28">
            <v>3673</v>
          </cell>
          <cell r="JP28">
            <v>3543</v>
          </cell>
          <cell r="JQ28">
            <v>3790</v>
          </cell>
          <cell r="JR28">
            <v>4400</v>
          </cell>
          <cell r="JS28">
            <v>4041</v>
          </cell>
          <cell r="JT28">
            <v>4172</v>
          </cell>
          <cell r="JU28">
            <v>4456</v>
          </cell>
          <cell r="JV28">
            <v>4547</v>
          </cell>
          <cell r="JW28">
            <v>4045</v>
          </cell>
          <cell r="JX28">
            <v>3153</v>
          </cell>
          <cell r="JY28">
            <v>3982</v>
          </cell>
          <cell r="JZ28">
            <v>3830</v>
          </cell>
          <cell r="KA28">
            <v>4699</v>
          </cell>
          <cell r="KB28">
            <v>4494</v>
          </cell>
          <cell r="KC28">
            <v>4060</v>
          </cell>
          <cell r="KD28">
            <v>4161</v>
          </cell>
          <cell r="KE28">
            <v>4239</v>
          </cell>
          <cell r="KF28">
            <v>5055</v>
          </cell>
          <cell r="KG28">
            <v>4987</v>
          </cell>
          <cell r="KH28">
            <v>4332</v>
          </cell>
          <cell r="KI28">
            <v>4165</v>
          </cell>
          <cell r="KJ28">
            <v>4552</v>
          </cell>
          <cell r="KK28">
            <v>4435</v>
          </cell>
          <cell r="KL28">
            <v>4001</v>
          </cell>
          <cell r="KM28">
            <v>4030</v>
          </cell>
          <cell r="KN28">
            <v>3372</v>
          </cell>
          <cell r="KO28">
            <v>3505</v>
          </cell>
          <cell r="KP28">
            <v>3396</v>
          </cell>
          <cell r="KQ28">
            <v>3524</v>
          </cell>
          <cell r="KR28">
            <v>3849</v>
          </cell>
          <cell r="KS28">
            <v>3712</v>
          </cell>
          <cell r="KT28">
            <v>3698</v>
          </cell>
          <cell r="KU28">
            <v>3938</v>
          </cell>
          <cell r="KV28">
            <v>3905</v>
          </cell>
          <cell r="KW28">
            <v>4080</v>
          </cell>
          <cell r="KX28">
            <v>3936</v>
          </cell>
          <cell r="KY28">
            <v>3893</v>
          </cell>
          <cell r="KZ28">
            <v>3379</v>
          </cell>
          <cell r="LA28">
            <v>3173</v>
          </cell>
          <cell r="LB28">
            <v>3277</v>
          </cell>
          <cell r="LC28">
            <v>3448</v>
          </cell>
          <cell r="LD28">
            <v>3273</v>
          </cell>
          <cell r="LE28">
            <v>3038</v>
          </cell>
          <cell r="LF28">
            <v>3506</v>
          </cell>
          <cell r="LG28">
            <v>3319</v>
          </cell>
          <cell r="LH28">
            <v>3445</v>
          </cell>
          <cell r="LI28">
            <v>3293</v>
          </cell>
          <cell r="LJ28">
            <v>3454</v>
          </cell>
          <cell r="LK28">
            <v>3011</v>
          </cell>
          <cell r="LM28" t="str">
            <v>NARIÑO</v>
          </cell>
          <cell r="LN28">
            <v>2398</v>
          </cell>
          <cell r="LO28">
            <v>3802</v>
          </cell>
          <cell r="LP28">
            <v>3899</v>
          </cell>
          <cell r="LQ28">
            <v>3741</v>
          </cell>
          <cell r="LR28">
            <v>3564</v>
          </cell>
          <cell r="LS28">
            <v>3057</v>
          </cell>
          <cell r="LT28">
            <v>3708</v>
          </cell>
          <cell r="LU28">
            <v>3862</v>
          </cell>
          <cell r="LV28">
            <v>4096</v>
          </cell>
          <cell r="LW28">
            <v>3972</v>
          </cell>
          <cell r="LX28">
            <v>3902</v>
          </cell>
          <cell r="LY28">
            <v>4090</v>
          </cell>
          <cell r="LZ28">
            <v>3760</v>
          </cell>
          <cell r="MA28">
            <v>3830</v>
          </cell>
          <cell r="MB28">
            <v>4000</v>
          </cell>
          <cell r="MC28">
            <v>2991</v>
          </cell>
          <cell r="MD28">
            <v>3699</v>
          </cell>
          <cell r="ME28">
            <v>3155</v>
          </cell>
          <cell r="MF28">
            <v>3692</v>
          </cell>
          <cell r="MG28">
            <v>3692</v>
          </cell>
          <cell r="MH28">
            <v>4184</v>
          </cell>
          <cell r="MI28">
            <v>4222</v>
          </cell>
          <cell r="MJ28">
            <v>3587</v>
          </cell>
          <cell r="MK28">
            <v>4047</v>
          </cell>
          <cell r="ML28">
            <v>3866</v>
          </cell>
          <cell r="MM28">
            <v>3371</v>
          </cell>
          <cell r="MN28">
            <v>3356</v>
          </cell>
          <cell r="MO28">
            <v>3214</v>
          </cell>
          <cell r="MP28">
            <v>2932</v>
          </cell>
          <cell r="MQ28">
            <v>2989</v>
          </cell>
          <cell r="MR28">
            <v>3387</v>
          </cell>
          <cell r="MS28">
            <v>2733</v>
          </cell>
          <cell r="MT28">
            <v>3164</v>
          </cell>
          <cell r="MU28">
            <v>3202</v>
          </cell>
          <cell r="MV28">
            <v>3601</v>
          </cell>
          <cell r="MW28">
            <v>3353</v>
          </cell>
          <cell r="MX28">
            <v>3553</v>
          </cell>
          <cell r="MY28">
            <v>3571</v>
          </cell>
          <cell r="MZ28">
            <v>3663</v>
          </cell>
          <cell r="NA28">
            <v>3628</v>
          </cell>
          <cell r="NB28">
            <v>3714</v>
          </cell>
          <cell r="NC28">
            <v>3033</v>
          </cell>
          <cell r="ND28">
            <v>3396</v>
          </cell>
          <cell r="NE28">
            <v>3490</v>
          </cell>
          <cell r="NF28">
            <v>3425</v>
          </cell>
          <cell r="NG28">
            <v>3141</v>
          </cell>
          <cell r="NH28">
            <v>3788</v>
          </cell>
          <cell r="NI28">
            <v>4165</v>
          </cell>
          <cell r="NJ28">
            <v>3680</v>
          </cell>
          <cell r="NK28">
            <v>3857</v>
          </cell>
          <cell r="NL28">
            <v>3301</v>
          </cell>
          <cell r="NM28">
            <v>2887</v>
          </cell>
          <cell r="NO28" t="str">
            <v>NARIÑO</v>
          </cell>
          <cell r="NP28">
            <v>2623</v>
          </cell>
          <cell r="NQ28">
            <v>4176</v>
          </cell>
          <cell r="NR28">
            <v>5371</v>
          </cell>
          <cell r="NS28">
            <v>3911</v>
          </cell>
          <cell r="NT28">
            <v>3670</v>
          </cell>
          <cell r="NU28">
            <v>3548</v>
          </cell>
          <cell r="NV28">
            <v>3649</v>
          </cell>
          <cell r="NW28">
            <v>3507</v>
          </cell>
          <cell r="NX28">
            <v>3534</v>
          </cell>
          <cell r="NY28">
            <v>4359</v>
          </cell>
          <cell r="NZ28">
            <v>5409</v>
          </cell>
          <cell r="OA28">
            <v>5048</v>
          </cell>
          <cell r="OB28">
            <v>2022</v>
          </cell>
          <cell r="OC28">
            <v>1541</v>
          </cell>
          <cell r="OD28">
            <v>936</v>
          </cell>
          <cell r="OE28">
            <v>860</v>
          </cell>
          <cell r="OF28">
            <v>921</v>
          </cell>
          <cell r="OG28">
            <v>808</v>
          </cell>
          <cell r="OH28">
            <v>871</v>
          </cell>
          <cell r="OI28">
            <v>857</v>
          </cell>
          <cell r="OJ28">
            <v>854</v>
          </cell>
          <cell r="OK28">
            <v>847</v>
          </cell>
          <cell r="OL28">
            <v>871</v>
          </cell>
          <cell r="OM28">
            <v>826</v>
          </cell>
          <cell r="ON28">
            <v>892</v>
          </cell>
          <cell r="OO28">
            <v>814</v>
          </cell>
          <cell r="OP28">
            <v>972</v>
          </cell>
          <cell r="OQ28">
            <v>1415</v>
          </cell>
          <cell r="OR28">
            <v>1420</v>
          </cell>
          <cell r="OS28">
            <v>1447</v>
          </cell>
          <cell r="OT28">
            <v>1640</v>
          </cell>
          <cell r="OU28">
            <v>1136</v>
          </cell>
          <cell r="OV28">
            <v>1290</v>
          </cell>
          <cell r="OW28">
            <v>1104</v>
          </cell>
          <cell r="OX28">
            <v>1229</v>
          </cell>
          <cell r="OY28">
            <v>1301</v>
          </cell>
          <cell r="OZ28">
            <v>1204</v>
          </cell>
          <cell r="PA28">
            <v>1156</v>
          </cell>
          <cell r="PB28">
            <v>1250</v>
          </cell>
          <cell r="PC28">
            <v>1338</v>
          </cell>
          <cell r="PD28">
            <v>1219</v>
          </cell>
          <cell r="PE28">
            <v>1251</v>
          </cell>
          <cell r="PF28">
            <v>1328</v>
          </cell>
          <cell r="PG28">
            <v>1674</v>
          </cell>
          <cell r="PH28">
            <v>1167</v>
          </cell>
          <cell r="PI28">
            <v>1177</v>
          </cell>
          <cell r="PJ28">
            <v>963</v>
          </cell>
          <cell r="PK28">
            <v>1348</v>
          </cell>
          <cell r="PL28">
            <v>977</v>
          </cell>
          <cell r="PM28">
            <v>1141</v>
          </cell>
          <cell r="PN28">
            <v>1372</v>
          </cell>
          <cell r="PO28">
            <v>445</v>
          </cell>
          <cell r="PQ28" t="str">
            <v>NARIÑO</v>
          </cell>
          <cell r="PR28">
            <v>1117</v>
          </cell>
          <cell r="PS28">
            <v>1694</v>
          </cell>
          <cell r="PT28">
            <v>1750</v>
          </cell>
          <cell r="PU28">
            <v>1605</v>
          </cell>
          <cell r="PV28">
            <v>1333</v>
          </cell>
          <cell r="PW28">
            <v>1199</v>
          </cell>
          <cell r="PX28">
            <v>1192</v>
          </cell>
          <cell r="PY28">
            <v>1224</v>
          </cell>
          <cell r="PZ28">
            <v>1158</v>
          </cell>
          <cell r="QA28">
            <v>1162</v>
          </cell>
          <cell r="QB28">
            <v>1312</v>
          </cell>
          <cell r="QC28">
            <v>1272</v>
          </cell>
          <cell r="QD28">
            <v>1038</v>
          </cell>
          <cell r="QE28">
            <v>1393</v>
          </cell>
          <cell r="QF28">
            <v>1529</v>
          </cell>
          <cell r="QG28">
            <v>1853</v>
          </cell>
          <cell r="QH28">
            <v>2020</v>
          </cell>
          <cell r="QI28">
            <v>1953</v>
          </cell>
          <cell r="QJ28">
            <v>2386</v>
          </cell>
          <cell r="QK28">
            <v>2293</v>
          </cell>
          <cell r="QL28">
            <v>2402</v>
          </cell>
          <cell r="QM28">
            <v>2286</v>
          </cell>
          <cell r="QN28">
            <v>2127</v>
          </cell>
          <cell r="QO28">
            <v>2216</v>
          </cell>
          <cell r="QP28">
            <v>2680</v>
          </cell>
          <cell r="QQ28">
            <v>2753</v>
          </cell>
          <cell r="QR28">
            <v>2231</v>
          </cell>
          <cell r="QS28">
            <v>2216</v>
          </cell>
          <cell r="QT28">
            <v>1924</v>
          </cell>
          <cell r="QU28">
            <v>2019</v>
          </cell>
          <cell r="QV28">
            <v>1836</v>
          </cell>
          <cell r="QW28">
            <v>1673</v>
          </cell>
          <cell r="QX28">
            <v>1541</v>
          </cell>
          <cell r="QY28">
            <v>1886</v>
          </cell>
          <cell r="QZ28">
            <v>1717</v>
          </cell>
          <cell r="RA28">
            <v>1923</v>
          </cell>
          <cell r="RB28">
            <v>1931</v>
          </cell>
          <cell r="RC28">
            <v>2052</v>
          </cell>
          <cell r="RD28">
            <v>1831</v>
          </cell>
          <cell r="RE28">
            <v>2326</v>
          </cell>
          <cell r="RF28">
            <v>2137</v>
          </cell>
          <cell r="RG28">
            <v>2283</v>
          </cell>
          <cell r="RH28">
            <v>2310</v>
          </cell>
          <cell r="RI28">
            <v>2180</v>
          </cell>
          <cell r="RJ28">
            <v>2704</v>
          </cell>
          <cell r="RK28">
            <v>2101</v>
          </cell>
          <cell r="RL28">
            <v>2301</v>
          </cell>
          <cell r="RM28">
            <v>2335</v>
          </cell>
          <cell r="RN28">
            <v>2313</v>
          </cell>
          <cell r="RO28">
            <v>2833</v>
          </cell>
          <cell r="RP28">
            <v>2470</v>
          </cell>
          <cell r="RQ28">
            <v>3421</v>
          </cell>
          <cell r="RS28" t="str">
            <v>NARIÑO</v>
          </cell>
          <cell r="RT28">
            <v>3198</v>
          </cell>
          <cell r="RU28">
            <v>5872</v>
          </cell>
          <cell r="RV28">
            <v>4430</v>
          </cell>
          <cell r="RW28">
            <v>3324</v>
          </cell>
          <cell r="RX28">
            <v>2285</v>
          </cell>
          <cell r="RY28">
            <v>2086</v>
          </cell>
          <cell r="RZ28">
            <v>2578</v>
          </cell>
          <cell r="SA28">
            <v>2260</v>
          </cell>
          <cell r="SB28">
            <v>2595</v>
          </cell>
          <cell r="SC28">
            <v>2904</v>
          </cell>
          <cell r="SD28">
            <v>3014</v>
          </cell>
          <cell r="SE28">
            <v>2937</v>
          </cell>
          <cell r="SF28">
            <v>3054</v>
          </cell>
          <cell r="SG28">
            <v>3365</v>
          </cell>
          <cell r="SH28">
            <v>2563</v>
          </cell>
          <cell r="SI28">
            <v>2913</v>
          </cell>
          <cell r="SJ28">
            <v>3051</v>
          </cell>
          <cell r="SK28">
            <v>3480</v>
          </cell>
          <cell r="SL28">
            <v>3739</v>
          </cell>
          <cell r="SM28">
            <v>3718</v>
          </cell>
          <cell r="SN28">
            <v>3855</v>
          </cell>
          <cell r="SO28">
            <v>3366</v>
          </cell>
          <cell r="SP28">
            <v>3743</v>
          </cell>
          <cell r="SQ28">
            <v>3675</v>
          </cell>
          <cell r="SR28">
            <v>3446</v>
          </cell>
          <cell r="SS28">
            <v>4402</v>
          </cell>
          <cell r="ST28">
            <v>4354</v>
          </cell>
          <cell r="SU28">
            <v>4440</v>
          </cell>
          <cell r="SV28">
            <v>3744</v>
          </cell>
          <cell r="SW28">
            <v>3360</v>
          </cell>
          <cell r="SX28">
            <v>3137</v>
          </cell>
          <cell r="SY28">
            <v>2922</v>
          </cell>
          <cell r="SZ28">
            <v>2734</v>
          </cell>
          <cell r="TA28">
            <v>2948</v>
          </cell>
          <cell r="TB28">
            <v>3180</v>
          </cell>
          <cell r="TC28">
            <v>2910</v>
          </cell>
          <cell r="TD28">
            <v>3186</v>
          </cell>
          <cell r="TE28">
            <v>3276</v>
          </cell>
          <cell r="TF28">
            <v>3005</v>
          </cell>
          <cell r="TG28">
            <v>3071</v>
          </cell>
          <cell r="TH28">
            <v>3044</v>
          </cell>
          <cell r="TI28">
            <v>2747</v>
          </cell>
          <cell r="TJ28">
            <v>2748</v>
          </cell>
          <cell r="TK28">
            <v>3026</v>
          </cell>
          <cell r="TL28">
            <v>3325</v>
          </cell>
          <cell r="TM28">
            <v>3681</v>
          </cell>
          <cell r="TN28">
            <v>3484</v>
          </cell>
          <cell r="TO28">
            <v>3354</v>
          </cell>
        </row>
        <row r="29">
          <cell r="FG29" t="str">
            <v>NORTE SANTANDER</v>
          </cell>
          <cell r="FH29">
            <v>2543</v>
          </cell>
          <cell r="FI29">
            <v>2281</v>
          </cell>
          <cell r="FJ29">
            <v>2418</v>
          </cell>
          <cell r="FK29">
            <v>2254</v>
          </cell>
          <cell r="FL29">
            <v>2565</v>
          </cell>
          <cell r="FM29">
            <v>2960</v>
          </cell>
          <cell r="FN29">
            <v>3112</v>
          </cell>
          <cell r="FO29">
            <v>3427</v>
          </cell>
          <cell r="FP29">
            <v>3443</v>
          </cell>
          <cell r="FQ29">
            <v>3413</v>
          </cell>
          <cell r="FR29">
            <v>3623</v>
          </cell>
          <cell r="FS29">
            <v>2914</v>
          </cell>
          <cell r="FT29">
            <v>4091</v>
          </cell>
          <cell r="FU29">
            <v>3199</v>
          </cell>
          <cell r="FV29">
            <v>3383</v>
          </cell>
          <cell r="FW29">
            <v>3805</v>
          </cell>
          <cell r="FX29">
            <v>4023</v>
          </cell>
          <cell r="FY29">
            <v>4268</v>
          </cell>
          <cell r="FZ29">
            <v>4460</v>
          </cell>
          <cell r="GA29">
            <v>4759</v>
          </cell>
          <cell r="GB29">
            <v>3676</v>
          </cell>
          <cell r="GC29">
            <v>3649</v>
          </cell>
          <cell r="GD29">
            <v>3604</v>
          </cell>
          <cell r="GE29">
            <v>3724</v>
          </cell>
          <cell r="GF29">
            <v>3443</v>
          </cell>
          <cell r="GG29">
            <v>2804</v>
          </cell>
          <cell r="GH29">
            <v>3048</v>
          </cell>
          <cell r="GI29">
            <v>2850</v>
          </cell>
          <cell r="GJ29">
            <v>3001</v>
          </cell>
          <cell r="GK29">
            <v>3706</v>
          </cell>
          <cell r="GL29">
            <v>3521</v>
          </cell>
          <cell r="GM29">
            <v>3242</v>
          </cell>
          <cell r="GN29">
            <v>3314</v>
          </cell>
          <cell r="GO29">
            <v>3261</v>
          </cell>
          <cell r="GP29">
            <v>3188</v>
          </cell>
          <cell r="GQ29">
            <v>2937</v>
          </cell>
          <cell r="GR29">
            <v>3278</v>
          </cell>
          <cell r="GS29">
            <v>2990</v>
          </cell>
          <cell r="GT29">
            <v>3086</v>
          </cell>
          <cell r="GU29">
            <v>3155</v>
          </cell>
          <cell r="GV29">
            <v>2583</v>
          </cell>
          <cell r="GW29">
            <v>2708</v>
          </cell>
          <cell r="GX29">
            <v>3093</v>
          </cell>
          <cell r="GY29">
            <v>2601</v>
          </cell>
          <cell r="GZ29">
            <v>3109</v>
          </cell>
          <cell r="HA29">
            <v>3683</v>
          </cell>
          <cell r="HB29">
            <v>3931</v>
          </cell>
          <cell r="HC29">
            <v>3963</v>
          </cell>
          <cell r="HD29">
            <v>3778</v>
          </cell>
          <cell r="HE29">
            <v>4183</v>
          </cell>
          <cell r="HF29">
            <v>3600</v>
          </cell>
          <cell r="HG29">
            <v>3742</v>
          </cell>
          <cell r="HI29" t="str">
            <v>NORTE SANTANDER</v>
          </cell>
          <cell r="HJ29">
            <v>3961</v>
          </cell>
          <cell r="HK29">
            <v>3908</v>
          </cell>
          <cell r="HL29">
            <v>3731</v>
          </cell>
          <cell r="HM29">
            <v>3501</v>
          </cell>
          <cell r="HN29">
            <v>3653</v>
          </cell>
          <cell r="HO29">
            <v>3887</v>
          </cell>
          <cell r="HP29">
            <v>3900</v>
          </cell>
          <cell r="HQ29">
            <v>4738</v>
          </cell>
          <cell r="HR29">
            <v>4646</v>
          </cell>
          <cell r="HS29">
            <v>4818</v>
          </cell>
          <cell r="HT29">
            <v>4860</v>
          </cell>
          <cell r="HU29">
            <v>5282</v>
          </cell>
          <cell r="HV29">
            <v>5261</v>
          </cell>
          <cell r="HW29">
            <v>5499</v>
          </cell>
          <cell r="HX29">
            <v>3642</v>
          </cell>
          <cell r="HY29">
            <v>4476</v>
          </cell>
          <cell r="HZ29">
            <v>3676</v>
          </cell>
          <cell r="IA29">
            <v>3751</v>
          </cell>
          <cell r="IB29">
            <v>3805</v>
          </cell>
          <cell r="IC29">
            <v>4225</v>
          </cell>
          <cell r="ID29">
            <v>3473</v>
          </cell>
          <cell r="IE29">
            <v>3454</v>
          </cell>
          <cell r="IF29">
            <v>3537</v>
          </cell>
          <cell r="IG29">
            <v>3053</v>
          </cell>
          <cell r="IH29">
            <v>2911</v>
          </cell>
          <cell r="II29">
            <v>2687</v>
          </cell>
          <cell r="IJ29">
            <v>3952</v>
          </cell>
          <cell r="IK29">
            <v>3087</v>
          </cell>
          <cell r="IL29">
            <v>3034</v>
          </cell>
          <cell r="IM29">
            <v>3300</v>
          </cell>
          <cell r="IN29">
            <v>2733</v>
          </cell>
          <cell r="IO29">
            <v>3022</v>
          </cell>
          <cell r="IP29">
            <v>3275</v>
          </cell>
          <cell r="IQ29">
            <v>3508</v>
          </cell>
          <cell r="IR29">
            <v>3566</v>
          </cell>
          <cell r="IS29">
            <v>3757</v>
          </cell>
          <cell r="IT29">
            <v>3718</v>
          </cell>
          <cell r="IU29">
            <v>4183</v>
          </cell>
          <cell r="IV29">
            <v>3972</v>
          </cell>
          <cell r="IW29">
            <v>3512</v>
          </cell>
          <cell r="IX29">
            <v>3467</v>
          </cell>
          <cell r="IY29">
            <v>3476</v>
          </cell>
          <cell r="IZ29">
            <v>3140</v>
          </cell>
          <cell r="JA29">
            <v>2814</v>
          </cell>
          <cell r="JB29">
            <v>3192</v>
          </cell>
          <cell r="JC29">
            <v>3539</v>
          </cell>
          <cell r="JD29">
            <v>3561</v>
          </cell>
          <cell r="JE29">
            <v>3698</v>
          </cell>
          <cell r="JF29">
            <v>2860</v>
          </cell>
          <cell r="JG29">
            <v>3631</v>
          </cell>
          <cell r="JH29">
            <v>3023</v>
          </cell>
          <cell r="JI29">
            <v>2928</v>
          </cell>
          <cell r="JK29" t="str">
            <v>NORTE SANTANDER</v>
          </cell>
          <cell r="JL29">
            <v>2919</v>
          </cell>
          <cell r="JM29">
            <v>3700</v>
          </cell>
          <cell r="JN29">
            <v>3555</v>
          </cell>
          <cell r="JO29">
            <v>3064</v>
          </cell>
          <cell r="JP29">
            <v>3139</v>
          </cell>
          <cell r="JQ29">
            <v>3182</v>
          </cell>
          <cell r="JR29">
            <v>3704</v>
          </cell>
          <cell r="JS29">
            <v>3950</v>
          </cell>
          <cell r="JT29">
            <v>4232</v>
          </cell>
          <cell r="JU29">
            <v>4276</v>
          </cell>
          <cell r="JV29">
            <v>4114</v>
          </cell>
          <cell r="JW29">
            <v>3921</v>
          </cell>
          <cell r="JX29">
            <v>2706</v>
          </cell>
          <cell r="JY29">
            <v>3011</v>
          </cell>
          <cell r="JZ29">
            <v>3665</v>
          </cell>
          <cell r="KA29">
            <v>4121</v>
          </cell>
          <cell r="KB29">
            <v>3801</v>
          </cell>
          <cell r="KC29">
            <v>3655</v>
          </cell>
          <cell r="KD29">
            <v>3494</v>
          </cell>
          <cell r="KE29">
            <v>3432</v>
          </cell>
          <cell r="KF29">
            <v>3924</v>
          </cell>
          <cell r="KG29">
            <v>3453</v>
          </cell>
          <cell r="KH29">
            <v>3403</v>
          </cell>
          <cell r="KI29">
            <v>3232</v>
          </cell>
          <cell r="KJ29">
            <v>2947</v>
          </cell>
          <cell r="KK29">
            <v>2754</v>
          </cell>
          <cell r="KL29">
            <v>2839</v>
          </cell>
          <cell r="KM29">
            <v>2815</v>
          </cell>
          <cell r="KN29">
            <v>2832</v>
          </cell>
          <cell r="KO29">
            <v>2807</v>
          </cell>
          <cell r="KP29">
            <v>3096</v>
          </cell>
          <cell r="KQ29">
            <v>3007</v>
          </cell>
          <cell r="KR29">
            <v>2969</v>
          </cell>
          <cell r="KS29">
            <v>3071</v>
          </cell>
          <cell r="KT29">
            <v>2986</v>
          </cell>
          <cell r="KU29">
            <v>2918</v>
          </cell>
          <cell r="KV29">
            <v>3233</v>
          </cell>
          <cell r="KW29">
            <v>3005</v>
          </cell>
          <cell r="KX29">
            <v>3234</v>
          </cell>
          <cell r="KY29">
            <v>3218</v>
          </cell>
          <cell r="KZ29">
            <v>3111</v>
          </cell>
          <cell r="LA29">
            <v>3269</v>
          </cell>
          <cell r="LB29">
            <v>3628</v>
          </cell>
          <cell r="LC29">
            <v>3868</v>
          </cell>
          <cell r="LD29">
            <v>4750</v>
          </cell>
          <cell r="LE29">
            <v>5090</v>
          </cell>
          <cell r="LF29">
            <v>5336</v>
          </cell>
          <cell r="LG29">
            <v>5266</v>
          </cell>
          <cell r="LH29">
            <v>4782</v>
          </cell>
          <cell r="LI29">
            <v>4536</v>
          </cell>
          <cell r="LJ29">
            <v>3712</v>
          </cell>
          <cell r="LK29">
            <v>3451</v>
          </cell>
          <cell r="LM29" t="str">
            <v>NORTE SANTANDER</v>
          </cell>
          <cell r="LN29">
            <v>2843</v>
          </cell>
          <cell r="LO29">
            <v>3169</v>
          </cell>
          <cell r="LP29">
            <v>4088</v>
          </cell>
          <cell r="LQ29">
            <v>3379</v>
          </cell>
          <cell r="LR29">
            <v>2851</v>
          </cell>
          <cell r="LS29">
            <v>2985</v>
          </cell>
          <cell r="LT29">
            <v>3373</v>
          </cell>
          <cell r="LU29">
            <v>3619</v>
          </cell>
          <cell r="LV29">
            <v>3737</v>
          </cell>
          <cell r="LW29">
            <v>3549</v>
          </cell>
          <cell r="LX29">
            <v>3630</v>
          </cell>
          <cell r="LY29">
            <v>3454</v>
          </cell>
          <cell r="LZ29">
            <v>3718</v>
          </cell>
          <cell r="MA29">
            <v>3687</v>
          </cell>
          <cell r="MB29">
            <v>3764</v>
          </cell>
          <cell r="MC29">
            <v>2852</v>
          </cell>
          <cell r="MD29">
            <v>3048</v>
          </cell>
          <cell r="ME29">
            <v>3209</v>
          </cell>
          <cell r="MF29">
            <v>3288</v>
          </cell>
          <cell r="MG29">
            <v>3148</v>
          </cell>
          <cell r="MH29">
            <v>2856</v>
          </cell>
          <cell r="MI29">
            <v>2791</v>
          </cell>
          <cell r="MJ29">
            <v>2792</v>
          </cell>
          <cell r="MK29">
            <v>3035</v>
          </cell>
          <cell r="ML29">
            <v>2926</v>
          </cell>
          <cell r="MM29">
            <v>2712</v>
          </cell>
          <cell r="MN29">
            <v>2403</v>
          </cell>
          <cell r="MO29">
            <v>2635</v>
          </cell>
          <cell r="MP29">
            <v>2799</v>
          </cell>
          <cell r="MQ29">
            <v>3102</v>
          </cell>
          <cell r="MR29">
            <v>2858</v>
          </cell>
          <cell r="MS29">
            <v>2739</v>
          </cell>
          <cell r="MT29">
            <v>2929</v>
          </cell>
          <cell r="MU29">
            <v>3069</v>
          </cell>
          <cell r="MV29">
            <v>3004</v>
          </cell>
          <cell r="MW29">
            <v>3062</v>
          </cell>
          <cell r="MX29">
            <v>3195</v>
          </cell>
          <cell r="MY29">
            <v>2696</v>
          </cell>
          <cell r="MZ29">
            <v>3427</v>
          </cell>
          <cell r="NA29">
            <v>3395</v>
          </cell>
          <cell r="NB29">
            <v>3485</v>
          </cell>
          <cell r="NC29">
            <v>3531</v>
          </cell>
          <cell r="ND29">
            <v>3357</v>
          </cell>
          <cell r="NE29">
            <v>3307</v>
          </cell>
          <cell r="NF29">
            <v>3411</v>
          </cell>
          <cell r="NG29">
            <v>3973</v>
          </cell>
          <cell r="NH29">
            <v>4467</v>
          </cell>
          <cell r="NI29">
            <v>4749</v>
          </cell>
          <cell r="NJ29">
            <v>4592</v>
          </cell>
          <cell r="NK29">
            <v>4725</v>
          </cell>
          <cell r="NL29">
            <v>4183</v>
          </cell>
          <cell r="NM29">
            <v>3058</v>
          </cell>
          <cell r="NO29" t="str">
            <v>NORTE SANTANDER</v>
          </cell>
          <cell r="NP29">
            <v>2838</v>
          </cell>
          <cell r="NQ29">
            <v>3678</v>
          </cell>
          <cell r="NR29">
            <v>3980</v>
          </cell>
          <cell r="NS29">
            <v>3197</v>
          </cell>
          <cell r="NT29">
            <v>3106</v>
          </cell>
          <cell r="NU29">
            <v>3263</v>
          </cell>
          <cell r="NV29">
            <v>3854</v>
          </cell>
          <cell r="NW29">
            <v>3610</v>
          </cell>
          <cell r="NX29">
            <v>3617</v>
          </cell>
          <cell r="NY29">
            <v>3610</v>
          </cell>
          <cell r="NZ29">
            <v>4946</v>
          </cell>
          <cell r="OA29">
            <v>4442</v>
          </cell>
          <cell r="OB29">
            <v>1964</v>
          </cell>
          <cell r="OC29">
            <v>1519</v>
          </cell>
          <cell r="OD29">
            <v>967</v>
          </cell>
          <cell r="OE29">
            <v>1193</v>
          </cell>
          <cell r="OF29">
            <v>1080</v>
          </cell>
          <cell r="OG29">
            <v>1085</v>
          </cell>
          <cell r="OH29">
            <v>1260</v>
          </cell>
          <cell r="OI29">
            <v>1065</v>
          </cell>
          <cell r="OJ29">
            <v>1277</v>
          </cell>
          <cell r="OK29">
            <v>1180</v>
          </cell>
          <cell r="OL29">
            <v>1150</v>
          </cell>
          <cell r="OM29">
            <v>876</v>
          </cell>
          <cell r="ON29">
            <v>958</v>
          </cell>
          <cell r="OO29">
            <v>1207</v>
          </cell>
          <cell r="OP29">
            <v>1304</v>
          </cell>
          <cell r="OQ29">
            <v>1812</v>
          </cell>
          <cell r="OR29">
            <v>2179</v>
          </cell>
          <cell r="OS29">
            <v>2429</v>
          </cell>
          <cell r="OT29">
            <v>2781</v>
          </cell>
          <cell r="OU29">
            <v>2713</v>
          </cell>
          <cell r="OV29">
            <v>2628</v>
          </cell>
          <cell r="OW29">
            <v>2154</v>
          </cell>
          <cell r="OX29">
            <v>2329</v>
          </cell>
          <cell r="OY29">
            <v>2100</v>
          </cell>
          <cell r="OZ29">
            <v>1853</v>
          </cell>
          <cell r="PA29">
            <v>2113</v>
          </cell>
          <cell r="PB29">
            <v>2569</v>
          </cell>
          <cell r="PC29">
            <v>2717</v>
          </cell>
          <cell r="PD29">
            <v>2877</v>
          </cell>
          <cell r="PE29">
            <v>2830</v>
          </cell>
          <cell r="PF29">
            <v>3415</v>
          </cell>
          <cell r="PG29">
            <v>3671</v>
          </cell>
          <cell r="PH29">
            <v>2829</v>
          </cell>
          <cell r="PI29">
            <v>4227</v>
          </cell>
          <cell r="PJ29">
            <v>3059</v>
          </cell>
          <cell r="PK29">
            <v>3937</v>
          </cell>
          <cell r="PL29">
            <v>2935</v>
          </cell>
          <cell r="PM29">
            <v>3563</v>
          </cell>
          <cell r="PN29">
            <v>2718</v>
          </cell>
          <cell r="PO29">
            <v>2767</v>
          </cell>
          <cell r="PQ29" t="str">
            <v>NORTE SANTANDER</v>
          </cell>
          <cell r="PR29">
            <v>2719</v>
          </cell>
          <cell r="PS29">
            <v>2765</v>
          </cell>
          <cell r="PT29">
            <v>3884</v>
          </cell>
          <cell r="PU29">
            <v>3057</v>
          </cell>
          <cell r="PV29">
            <v>2343</v>
          </cell>
          <cell r="PW29">
            <v>2054</v>
          </cell>
          <cell r="PX29">
            <v>2170</v>
          </cell>
          <cell r="PY29">
            <v>2665</v>
          </cell>
          <cell r="PZ29">
            <v>2250</v>
          </cell>
          <cell r="QA29">
            <v>2094</v>
          </cell>
          <cell r="QB29">
            <v>2215</v>
          </cell>
          <cell r="QC29">
            <v>1910</v>
          </cell>
          <cell r="QD29">
            <v>1832</v>
          </cell>
          <cell r="QE29">
            <v>2549</v>
          </cell>
          <cell r="QF29">
            <v>2506</v>
          </cell>
          <cell r="QG29">
            <v>2357</v>
          </cell>
          <cell r="QH29">
            <v>2257</v>
          </cell>
          <cell r="QI29">
            <v>2156</v>
          </cell>
          <cell r="QJ29">
            <v>2652</v>
          </cell>
          <cell r="QK29">
            <v>2588</v>
          </cell>
          <cell r="QL29">
            <v>2791</v>
          </cell>
          <cell r="QM29">
            <v>3392</v>
          </cell>
          <cell r="QN29">
            <v>3110</v>
          </cell>
          <cell r="QO29">
            <v>3150</v>
          </cell>
          <cell r="QP29">
            <v>3167</v>
          </cell>
          <cell r="QQ29">
            <v>2688</v>
          </cell>
          <cell r="QR29">
            <v>2296</v>
          </cell>
          <cell r="QS29">
            <v>2640</v>
          </cell>
          <cell r="QT29">
            <v>2270</v>
          </cell>
          <cell r="QU29">
            <v>2074</v>
          </cell>
          <cell r="QV29">
            <v>1852</v>
          </cell>
          <cell r="QW29">
            <v>1605</v>
          </cell>
          <cell r="QX29">
            <v>1702</v>
          </cell>
          <cell r="QY29">
            <v>1918</v>
          </cell>
          <cell r="QZ29">
            <v>1934</v>
          </cell>
          <cell r="RA29">
            <v>2013</v>
          </cell>
          <cell r="RB29">
            <v>2382</v>
          </cell>
          <cell r="RC29">
            <v>2390</v>
          </cell>
          <cell r="RD29">
            <v>2412</v>
          </cell>
          <cell r="RE29">
            <v>3679</v>
          </cell>
          <cell r="RF29">
            <v>2116</v>
          </cell>
          <cell r="RG29">
            <v>2202</v>
          </cell>
          <cell r="RH29">
            <v>2111</v>
          </cell>
          <cell r="RI29">
            <v>2247</v>
          </cell>
          <cell r="RJ29">
            <v>2526</v>
          </cell>
          <cell r="RK29">
            <v>2963</v>
          </cell>
          <cell r="RL29">
            <v>3195</v>
          </cell>
          <cell r="RM29">
            <v>4663</v>
          </cell>
          <cell r="RN29">
            <v>2847</v>
          </cell>
          <cell r="RO29">
            <v>3026</v>
          </cell>
          <cell r="RP29">
            <v>2706</v>
          </cell>
          <cell r="RQ29">
            <v>2477</v>
          </cell>
          <cell r="RS29" t="str">
            <v>NORTE SANTANDER</v>
          </cell>
          <cell r="RT29">
            <v>3194</v>
          </cell>
          <cell r="RU29">
            <v>3731</v>
          </cell>
          <cell r="RV29">
            <v>4312</v>
          </cell>
          <cell r="RW29">
            <v>3837</v>
          </cell>
          <cell r="RX29">
            <v>3120</v>
          </cell>
          <cell r="RY29">
            <v>2917</v>
          </cell>
          <cell r="RZ29">
            <v>2375</v>
          </cell>
          <cell r="SA29">
            <v>3118</v>
          </cell>
          <cell r="SB29">
            <v>2964</v>
          </cell>
          <cell r="SC29">
            <v>2814</v>
          </cell>
          <cell r="SD29">
            <v>3108</v>
          </cell>
          <cell r="SE29">
            <v>2972</v>
          </cell>
          <cell r="SF29">
            <v>3282</v>
          </cell>
          <cell r="SG29">
            <v>2960</v>
          </cell>
          <cell r="SH29">
            <v>2431</v>
          </cell>
          <cell r="SI29">
            <v>3431</v>
          </cell>
          <cell r="SJ29">
            <v>2929</v>
          </cell>
          <cell r="SK29">
            <v>3197</v>
          </cell>
          <cell r="SL29">
            <v>3613</v>
          </cell>
          <cell r="SM29">
            <v>3334</v>
          </cell>
          <cell r="SN29">
            <v>3718</v>
          </cell>
          <cell r="SO29">
            <v>3420</v>
          </cell>
          <cell r="SP29">
            <v>3631</v>
          </cell>
          <cell r="SQ29">
            <v>3903</v>
          </cell>
          <cell r="SR29">
            <v>3249</v>
          </cell>
          <cell r="SS29">
            <v>2885</v>
          </cell>
          <cell r="ST29">
            <v>3157</v>
          </cell>
          <cell r="SU29">
            <v>3064</v>
          </cell>
          <cell r="SV29">
            <v>3186</v>
          </cell>
          <cell r="SW29">
            <v>3686</v>
          </cell>
          <cell r="SX29">
            <v>3353</v>
          </cell>
          <cell r="SY29">
            <v>3598</v>
          </cell>
          <cell r="SZ29">
            <v>3153</v>
          </cell>
          <cell r="TA29">
            <v>3494</v>
          </cell>
          <cell r="TB29">
            <v>3278</v>
          </cell>
          <cell r="TC29">
            <v>3237</v>
          </cell>
          <cell r="TD29">
            <v>3169</v>
          </cell>
          <cell r="TE29">
            <v>3370</v>
          </cell>
          <cell r="TF29">
            <v>3476</v>
          </cell>
          <cell r="TG29">
            <v>3521</v>
          </cell>
          <cell r="TH29">
            <v>3199</v>
          </cell>
          <cell r="TI29">
            <v>3248</v>
          </cell>
          <cell r="TJ29">
            <v>3344</v>
          </cell>
          <cell r="TK29">
            <v>3325</v>
          </cell>
          <cell r="TL29">
            <v>3423</v>
          </cell>
          <cell r="TM29">
            <v>3666</v>
          </cell>
          <cell r="TN29">
            <v>4182</v>
          </cell>
          <cell r="TO29">
            <v>3978</v>
          </cell>
        </row>
        <row r="30">
          <cell r="FG30" t="str">
            <v>PUTUMAYO</v>
          </cell>
          <cell r="FH30">
            <v>221</v>
          </cell>
          <cell r="FI30">
            <v>754</v>
          </cell>
          <cell r="FJ30">
            <v>717</v>
          </cell>
          <cell r="FK30">
            <v>454</v>
          </cell>
          <cell r="FL30">
            <v>662</v>
          </cell>
          <cell r="FM30">
            <v>604</v>
          </cell>
          <cell r="FN30">
            <v>644</v>
          </cell>
          <cell r="FO30">
            <v>761</v>
          </cell>
          <cell r="FP30">
            <v>791</v>
          </cell>
          <cell r="FQ30">
            <v>815</v>
          </cell>
          <cell r="FR30">
            <v>939</v>
          </cell>
          <cell r="FS30">
            <v>564</v>
          </cell>
          <cell r="FT30">
            <v>701</v>
          </cell>
          <cell r="FU30">
            <v>775</v>
          </cell>
          <cell r="FV30">
            <v>810</v>
          </cell>
          <cell r="FW30">
            <v>866</v>
          </cell>
          <cell r="FX30">
            <v>849</v>
          </cell>
          <cell r="FY30">
            <v>1145</v>
          </cell>
          <cell r="FZ30">
            <v>899</v>
          </cell>
          <cell r="GA30">
            <v>953</v>
          </cell>
          <cell r="GB30">
            <v>730</v>
          </cell>
          <cell r="GC30">
            <v>880</v>
          </cell>
          <cell r="GD30">
            <v>661</v>
          </cell>
          <cell r="GE30">
            <v>1065</v>
          </cell>
          <cell r="GF30">
            <v>878</v>
          </cell>
          <cell r="GG30">
            <v>877</v>
          </cell>
          <cell r="GH30">
            <v>616</v>
          </cell>
          <cell r="GI30">
            <v>919</v>
          </cell>
          <cell r="GJ30">
            <v>917</v>
          </cell>
          <cell r="GK30">
            <v>890</v>
          </cell>
          <cell r="GL30">
            <v>1051</v>
          </cell>
          <cell r="GM30">
            <v>816</v>
          </cell>
          <cell r="GN30">
            <v>630</v>
          </cell>
          <cell r="GO30">
            <v>940</v>
          </cell>
          <cell r="GP30">
            <v>884</v>
          </cell>
          <cell r="GQ30">
            <v>613</v>
          </cell>
          <cell r="GR30">
            <v>855</v>
          </cell>
          <cell r="GS30">
            <v>964</v>
          </cell>
          <cell r="GT30">
            <v>908</v>
          </cell>
          <cell r="GU30">
            <v>690</v>
          </cell>
          <cell r="GV30">
            <v>727</v>
          </cell>
          <cell r="GW30">
            <v>709</v>
          </cell>
          <cell r="GX30">
            <v>620</v>
          </cell>
          <cell r="GY30">
            <v>667</v>
          </cell>
          <cell r="GZ30">
            <v>663</v>
          </cell>
          <cell r="HA30">
            <v>488</v>
          </cell>
          <cell r="HB30">
            <v>638</v>
          </cell>
          <cell r="HC30">
            <v>657</v>
          </cell>
          <cell r="HD30">
            <v>556</v>
          </cell>
          <cell r="HE30">
            <v>603</v>
          </cell>
          <cell r="HF30">
            <v>590</v>
          </cell>
          <cell r="HG30">
            <v>410</v>
          </cell>
          <cell r="HI30" t="str">
            <v>PUTUMAYO</v>
          </cell>
          <cell r="HJ30">
            <v>353</v>
          </cell>
          <cell r="HK30">
            <v>665</v>
          </cell>
          <cell r="HL30">
            <v>639</v>
          </cell>
          <cell r="HM30">
            <v>739</v>
          </cell>
          <cell r="HN30">
            <v>688</v>
          </cell>
          <cell r="HO30">
            <v>771</v>
          </cell>
          <cell r="HP30">
            <v>783</v>
          </cell>
          <cell r="HQ30">
            <v>637</v>
          </cell>
          <cell r="HR30">
            <v>764</v>
          </cell>
          <cell r="HS30">
            <v>728</v>
          </cell>
          <cell r="HT30">
            <v>681</v>
          </cell>
          <cell r="HU30">
            <v>663</v>
          </cell>
          <cell r="HV30">
            <v>967</v>
          </cell>
          <cell r="HW30">
            <v>833</v>
          </cell>
          <cell r="HX30">
            <v>581</v>
          </cell>
          <cell r="HY30">
            <v>846</v>
          </cell>
          <cell r="HZ30">
            <v>910</v>
          </cell>
          <cell r="IA30">
            <v>764</v>
          </cell>
          <cell r="IB30">
            <v>901</v>
          </cell>
          <cell r="IC30">
            <v>814</v>
          </cell>
          <cell r="ID30">
            <v>784</v>
          </cell>
          <cell r="IE30">
            <v>820</v>
          </cell>
          <cell r="IF30">
            <v>578</v>
          </cell>
          <cell r="IG30">
            <v>667</v>
          </cell>
          <cell r="IH30">
            <v>641</v>
          </cell>
          <cell r="II30">
            <v>655</v>
          </cell>
          <cell r="IJ30">
            <v>645</v>
          </cell>
          <cell r="IK30">
            <v>737</v>
          </cell>
          <cell r="IL30">
            <v>684</v>
          </cell>
          <cell r="IM30">
            <v>783</v>
          </cell>
          <cell r="IN30">
            <v>860</v>
          </cell>
          <cell r="IO30">
            <v>669</v>
          </cell>
          <cell r="IP30">
            <v>720</v>
          </cell>
          <cell r="IQ30">
            <v>675</v>
          </cell>
          <cell r="IR30">
            <v>717</v>
          </cell>
          <cell r="IS30">
            <v>660</v>
          </cell>
          <cell r="IT30">
            <v>645</v>
          </cell>
          <cell r="IU30">
            <v>577</v>
          </cell>
          <cell r="IV30">
            <v>583</v>
          </cell>
          <cell r="IW30">
            <v>564</v>
          </cell>
          <cell r="IX30">
            <v>605</v>
          </cell>
          <cell r="IY30">
            <v>539</v>
          </cell>
          <cell r="IZ30">
            <v>613</v>
          </cell>
          <cell r="JA30">
            <v>554</v>
          </cell>
          <cell r="JB30">
            <v>441</v>
          </cell>
          <cell r="JC30">
            <v>533</v>
          </cell>
          <cell r="JD30">
            <v>569</v>
          </cell>
          <cell r="JE30">
            <v>576</v>
          </cell>
          <cell r="JF30">
            <v>460</v>
          </cell>
          <cell r="JG30">
            <v>540</v>
          </cell>
          <cell r="JH30">
            <v>510</v>
          </cell>
          <cell r="JI30">
            <v>371</v>
          </cell>
          <cell r="JK30" t="str">
            <v>PUTUMAYO</v>
          </cell>
          <cell r="JL30">
            <v>253</v>
          </cell>
          <cell r="JM30">
            <v>472</v>
          </cell>
          <cell r="JN30">
            <v>705</v>
          </cell>
          <cell r="JO30">
            <v>602</v>
          </cell>
          <cell r="JP30">
            <v>627</v>
          </cell>
          <cell r="JQ30">
            <v>600</v>
          </cell>
          <cell r="JR30">
            <v>634</v>
          </cell>
          <cell r="JS30">
            <v>785</v>
          </cell>
          <cell r="JT30">
            <v>746</v>
          </cell>
          <cell r="JU30">
            <v>784</v>
          </cell>
          <cell r="JV30">
            <v>745</v>
          </cell>
          <cell r="JW30">
            <v>647</v>
          </cell>
          <cell r="JX30">
            <v>466</v>
          </cell>
          <cell r="JY30">
            <v>656</v>
          </cell>
          <cell r="JZ30">
            <v>679</v>
          </cell>
          <cell r="KA30">
            <v>739</v>
          </cell>
          <cell r="KB30">
            <v>880</v>
          </cell>
          <cell r="KC30">
            <v>755</v>
          </cell>
          <cell r="KD30">
            <v>842</v>
          </cell>
          <cell r="KE30">
            <v>745</v>
          </cell>
          <cell r="KF30">
            <v>1055</v>
          </cell>
          <cell r="KG30">
            <v>1005</v>
          </cell>
          <cell r="KH30">
            <v>829</v>
          </cell>
          <cell r="KI30">
            <v>872</v>
          </cell>
          <cell r="KJ30">
            <v>948</v>
          </cell>
          <cell r="KK30">
            <v>829</v>
          </cell>
          <cell r="KL30">
            <v>710</v>
          </cell>
          <cell r="KM30">
            <v>752</v>
          </cell>
          <cell r="KN30">
            <v>630</v>
          </cell>
          <cell r="KO30">
            <v>637</v>
          </cell>
          <cell r="KP30">
            <v>800</v>
          </cell>
          <cell r="KQ30">
            <v>593</v>
          </cell>
          <cell r="KR30">
            <v>591</v>
          </cell>
          <cell r="KS30">
            <v>616</v>
          </cell>
          <cell r="KT30">
            <v>688</v>
          </cell>
          <cell r="KU30">
            <v>730</v>
          </cell>
          <cell r="KV30">
            <v>576</v>
          </cell>
          <cell r="KW30">
            <v>653</v>
          </cell>
          <cell r="KX30">
            <v>859</v>
          </cell>
          <cell r="KY30">
            <v>553</v>
          </cell>
          <cell r="KZ30">
            <v>492</v>
          </cell>
          <cell r="LA30">
            <v>511</v>
          </cell>
          <cell r="LB30">
            <v>596</v>
          </cell>
          <cell r="LC30">
            <v>467</v>
          </cell>
          <cell r="LD30">
            <v>420</v>
          </cell>
          <cell r="LE30">
            <v>439</v>
          </cell>
          <cell r="LF30">
            <v>506</v>
          </cell>
          <cell r="LG30">
            <v>582</v>
          </cell>
          <cell r="LH30">
            <v>548</v>
          </cell>
          <cell r="LI30">
            <v>583</v>
          </cell>
          <cell r="LJ30">
            <v>560</v>
          </cell>
          <cell r="LK30">
            <v>312</v>
          </cell>
          <cell r="LM30" t="str">
            <v>PUTUMAYO</v>
          </cell>
          <cell r="LN30">
            <v>259</v>
          </cell>
          <cell r="LO30">
            <v>465</v>
          </cell>
          <cell r="LP30">
            <v>670</v>
          </cell>
          <cell r="LQ30">
            <v>611</v>
          </cell>
          <cell r="LR30">
            <v>529</v>
          </cell>
          <cell r="LS30">
            <v>495</v>
          </cell>
          <cell r="LT30">
            <v>532</v>
          </cell>
          <cell r="LU30">
            <v>539</v>
          </cell>
          <cell r="LV30">
            <v>566</v>
          </cell>
          <cell r="LW30">
            <v>548</v>
          </cell>
          <cell r="LX30">
            <v>633</v>
          </cell>
          <cell r="LY30">
            <v>677</v>
          </cell>
          <cell r="LZ30">
            <v>614</v>
          </cell>
          <cell r="MA30">
            <v>620</v>
          </cell>
          <cell r="MB30">
            <v>617</v>
          </cell>
          <cell r="MC30">
            <v>370</v>
          </cell>
          <cell r="MD30">
            <v>604</v>
          </cell>
          <cell r="ME30">
            <v>472</v>
          </cell>
          <cell r="MF30">
            <v>618</v>
          </cell>
          <cell r="MG30">
            <v>689</v>
          </cell>
          <cell r="MH30">
            <v>727</v>
          </cell>
          <cell r="MI30">
            <v>634</v>
          </cell>
          <cell r="MJ30">
            <v>513</v>
          </cell>
          <cell r="MK30">
            <v>629</v>
          </cell>
          <cell r="ML30">
            <v>581</v>
          </cell>
          <cell r="MM30">
            <v>507</v>
          </cell>
          <cell r="MN30">
            <v>497</v>
          </cell>
          <cell r="MO30">
            <v>474</v>
          </cell>
          <cell r="MP30">
            <v>450</v>
          </cell>
          <cell r="MQ30">
            <v>545</v>
          </cell>
          <cell r="MR30">
            <v>508</v>
          </cell>
          <cell r="MS30">
            <v>513</v>
          </cell>
          <cell r="MT30">
            <v>515</v>
          </cell>
          <cell r="MU30">
            <v>501</v>
          </cell>
          <cell r="MV30">
            <v>561</v>
          </cell>
          <cell r="MW30">
            <v>617</v>
          </cell>
          <cell r="MX30">
            <v>662</v>
          </cell>
          <cell r="MY30">
            <v>557</v>
          </cell>
          <cell r="MZ30">
            <v>448</v>
          </cell>
          <cell r="NA30">
            <v>661</v>
          </cell>
          <cell r="NB30">
            <v>562</v>
          </cell>
          <cell r="NC30">
            <v>482</v>
          </cell>
          <cell r="ND30">
            <v>479</v>
          </cell>
          <cell r="NE30">
            <v>461</v>
          </cell>
          <cell r="NF30">
            <v>355</v>
          </cell>
          <cell r="NG30">
            <v>376</v>
          </cell>
          <cell r="NH30">
            <v>547</v>
          </cell>
          <cell r="NI30">
            <v>538</v>
          </cell>
          <cell r="NJ30">
            <v>411</v>
          </cell>
          <cell r="NK30">
            <v>470</v>
          </cell>
          <cell r="NL30">
            <v>423</v>
          </cell>
          <cell r="NM30">
            <v>240</v>
          </cell>
          <cell r="NO30" t="str">
            <v>PUTUMAYO</v>
          </cell>
          <cell r="NP30">
            <v>328</v>
          </cell>
          <cell r="NQ30">
            <v>506</v>
          </cell>
          <cell r="NR30">
            <v>807</v>
          </cell>
          <cell r="NS30">
            <v>621</v>
          </cell>
          <cell r="NT30">
            <v>540</v>
          </cell>
          <cell r="NU30">
            <v>461</v>
          </cell>
          <cell r="NV30">
            <v>392</v>
          </cell>
          <cell r="NW30">
            <v>478</v>
          </cell>
          <cell r="NX30">
            <v>405</v>
          </cell>
          <cell r="NY30">
            <v>702</v>
          </cell>
          <cell r="NZ30">
            <v>864</v>
          </cell>
          <cell r="OA30">
            <v>891</v>
          </cell>
          <cell r="OB30">
            <v>338</v>
          </cell>
          <cell r="OC30">
            <v>235</v>
          </cell>
          <cell r="OD30">
            <v>158</v>
          </cell>
          <cell r="OE30">
            <v>208</v>
          </cell>
          <cell r="OF30">
            <v>206</v>
          </cell>
          <cell r="OG30">
            <v>145</v>
          </cell>
          <cell r="OH30">
            <v>157</v>
          </cell>
          <cell r="OI30">
            <v>159</v>
          </cell>
          <cell r="OJ30">
            <v>159</v>
          </cell>
          <cell r="OK30">
            <v>120</v>
          </cell>
          <cell r="OL30">
            <v>123</v>
          </cell>
          <cell r="OM30">
            <v>163</v>
          </cell>
          <cell r="ON30">
            <v>110</v>
          </cell>
          <cell r="OO30">
            <v>128</v>
          </cell>
          <cell r="OP30">
            <v>108</v>
          </cell>
          <cell r="OQ30">
            <v>196</v>
          </cell>
          <cell r="OR30">
            <v>265</v>
          </cell>
          <cell r="OS30">
            <v>288</v>
          </cell>
          <cell r="OT30">
            <v>383</v>
          </cell>
          <cell r="OU30">
            <v>325</v>
          </cell>
          <cell r="OV30">
            <v>206</v>
          </cell>
          <cell r="OW30">
            <v>225</v>
          </cell>
          <cell r="OX30">
            <v>266</v>
          </cell>
          <cell r="OY30">
            <v>277</v>
          </cell>
          <cell r="OZ30">
            <v>238</v>
          </cell>
          <cell r="PA30">
            <v>275</v>
          </cell>
          <cell r="PB30">
            <v>251</v>
          </cell>
          <cell r="PC30">
            <v>313</v>
          </cell>
          <cell r="PD30">
            <v>262</v>
          </cell>
          <cell r="PE30">
            <v>289</v>
          </cell>
          <cell r="PF30">
            <v>250</v>
          </cell>
          <cell r="PG30">
            <v>232</v>
          </cell>
          <cell r="PH30">
            <v>244</v>
          </cell>
          <cell r="PI30">
            <v>241</v>
          </cell>
          <cell r="PJ30">
            <v>219</v>
          </cell>
          <cell r="PK30">
            <v>253</v>
          </cell>
          <cell r="PL30">
            <v>255</v>
          </cell>
          <cell r="PM30">
            <v>296</v>
          </cell>
          <cell r="PN30">
            <v>352</v>
          </cell>
          <cell r="PO30">
            <v>271</v>
          </cell>
          <cell r="PQ30" t="str">
            <v>PUTUMAYO</v>
          </cell>
          <cell r="PR30">
            <v>276</v>
          </cell>
          <cell r="PS30">
            <v>335</v>
          </cell>
          <cell r="PT30">
            <v>426</v>
          </cell>
          <cell r="PU30">
            <v>478</v>
          </cell>
          <cell r="PV30">
            <v>320</v>
          </cell>
          <cell r="PW30">
            <v>233</v>
          </cell>
          <cell r="PX30">
            <v>239</v>
          </cell>
          <cell r="PY30">
            <v>317</v>
          </cell>
          <cell r="PZ30">
            <v>302</v>
          </cell>
          <cell r="QA30">
            <v>306</v>
          </cell>
          <cell r="QB30">
            <v>302</v>
          </cell>
          <cell r="QC30">
            <v>251</v>
          </cell>
          <cell r="QD30">
            <v>266</v>
          </cell>
          <cell r="QE30">
            <v>360</v>
          </cell>
          <cell r="QF30">
            <v>400</v>
          </cell>
          <cell r="QG30">
            <v>461</v>
          </cell>
          <cell r="QH30">
            <v>364</v>
          </cell>
          <cell r="QI30">
            <v>431</v>
          </cell>
          <cell r="QJ30">
            <v>448</v>
          </cell>
          <cell r="QK30">
            <v>386</v>
          </cell>
          <cell r="QL30">
            <v>419</v>
          </cell>
          <cell r="QM30">
            <v>323</v>
          </cell>
          <cell r="QN30">
            <v>299</v>
          </cell>
          <cell r="QO30">
            <v>270</v>
          </cell>
          <cell r="QP30">
            <v>452</v>
          </cell>
          <cell r="QQ30">
            <v>445</v>
          </cell>
          <cell r="QR30">
            <v>468</v>
          </cell>
          <cell r="QS30">
            <v>683</v>
          </cell>
          <cell r="QT30">
            <v>522</v>
          </cell>
          <cell r="QU30">
            <v>518</v>
          </cell>
          <cell r="QV30">
            <v>466</v>
          </cell>
          <cell r="QW30">
            <v>557</v>
          </cell>
          <cell r="QX30">
            <v>479</v>
          </cell>
          <cell r="QY30">
            <v>434</v>
          </cell>
          <cell r="QZ30">
            <v>382</v>
          </cell>
          <cell r="RA30">
            <v>373</v>
          </cell>
          <cell r="RB30">
            <v>580</v>
          </cell>
          <cell r="RC30">
            <v>742</v>
          </cell>
          <cell r="RD30">
            <v>823</v>
          </cell>
          <cell r="RE30">
            <v>445</v>
          </cell>
          <cell r="RF30">
            <v>410</v>
          </cell>
          <cell r="RG30">
            <v>429</v>
          </cell>
          <cell r="RH30">
            <v>475</v>
          </cell>
          <cell r="RI30">
            <v>449</v>
          </cell>
          <cell r="RJ30">
            <v>565</v>
          </cell>
          <cell r="RK30">
            <v>537</v>
          </cell>
          <cell r="RL30">
            <v>602</v>
          </cell>
          <cell r="RM30">
            <v>649</v>
          </cell>
          <cell r="RN30">
            <v>522</v>
          </cell>
          <cell r="RO30">
            <v>668</v>
          </cell>
          <cell r="RP30">
            <v>607</v>
          </cell>
          <cell r="RQ30">
            <v>692</v>
          </cell>
          <cell r="RS30" t="str">
            <v>PUTUMAYO</v>
          </cell>
          <cell r="RT30">
            <v>1017</v>
          </cell>
          <cell r="RU30">
            <v>1357</v>
          </cell>
          <cell r="RV30">
            <v>1328</v>
          </cell>
          <cell r="RW30">
            <v>888</v>
          </cell>
          <cell r="RX30">
            <v>502</v>
          </cell>
          <cell r="RY30">
            <v>514</v>
          </cell>
          <cell r="RZ30">
            <v>548</v>
          </cell>
          <cell r="SA30">
            <v>942</v>
          </cell>
          <cell r="SB30">
            <v>509</v>
          </cell>
          <cell r="SC30">
            <v>578</v>
          </cell>
          <cell r="SD30">
            <v>612</v>
          </cell>
          <cell r="SE30">
            <v>624</v>
          </cell>
          <cell r="SF30">
            <v>730</v>
          </cell>
          <cell r="SG30">
            <v>692</v>
          </cell>
          <cell r="SH30">
            <v>460</v>
          </cell>
          <cell r="SI30">
            <v>625</v>
          </cell>
          <cell r="SJ30">
            <v>650</v>
          </cell>
          <cell r="SK30">
            <v>622</v>
          </cell>
          <cell r="SL30">
            <v>709</v>
          </cell>
          <cell r="SM30">
            <v>661</v>
          </cell>
          <cell r="SN30">
            <v>655</v>
          </cell>
          <cell r="SO30">
            <v>636</v>
          </cell>
          <cell r="SP30">
            <v>608</v>
          </cell>
          <cell r="SQ30">
            <v>625</v>
          </cell>
          <cell r="SR30">
            <v>511</v>
          </cell>
          <cell r="SS30">
            <v>553</v>
          </cell>
          <cell r="ST30">
            <v>525</v>
          </cell>
          <cell r="SU30">
            <v>710</v>
          </cell>
          <cell r="SV30">
            <v>745</v>
          </cell>
          <cell r="SW30">
            <v>794</v>
          </cell>
          <cell r="SX30">
            <v>589</v>
          </cell>
          <cell r="SY30">
            <v>508</v>
          </cell>
          <cell r="SZ30">
            <v>518</v>
          </cell>
          <cell r="TA30">
            <v>560</v>
          </cell>
          <cell r="TB30">
            <v>644</v>
          </cell>
          <cell r="TC30">
            <v>513</v>
          </cell>
          <cell r="TD30">
            <v>622</v>
          </cell>
          <cell r="TE30">
            <v>651</v>
          </cell>
          <cell r="TF30">
            <v>562</v>
          </cell>
          <cell r="TG30">
            <v>586</v>
          </cell>
          <cell r="TH30">
            <v>527</v>
          </cell>
          <cell r="TI30">
            <v>485</v>
          </cell>
          <cell r="TJ30">
            <v>470</v>
          </cell>
          <cell r="TK30">
            <v>444</v>
          </cell>
          <cell r="TL30">
            <v>484</v>
          </cell>
          <cell r="TM30">
            <v>464</v>
          </cell>
          <cell r="TN30">
            <v>668</v>
          </cell>
          <cell r="TO30">
            <v>583</v>
          </cell>
        </row>
        <row r="31">
          <cell r="FG31" t="str">
            <v>QUINDIO</v>
          </cell>
          <cell r="FH31">
            <v>1269</v>
          </cell>
          <cell r="FI31">
            <v>1182</v>
          </cell>
          <cell r="FJ31">
            <v>1266</v>
          </cell>
          <cell r="FK31">
            <v>1212</v>
          </cell>
          <cell r="FL31">
            <v>1380</v>
          </cell>
          <cell r="FM31">
            <v>1470</v>
          </cell>
          <cell r="FN31">
            <v>1721</v>
          </cell>
          <cell r="FO31">
            <v>1533</v>
          </cell>
          <cell r="FP31">
            <v>1600</v>
          </cell>
          <cell r="FQ31">
            <v>2024</v>
          </cell>
          <cell r="FR31">
            <v>1744</v>
          </cell>
          <cell r="FS31">
            <v>1051</v>
          </cell>
          <cell r="FT31">
            <v>1469</v>
          </cell>
          <cell r="FU31">
            <v>1394</v>
          </cell>
          <cell r="FV31">
            <v>1518</v>
          </cell>
          <cell r="FW31">
            <v>1665</v>
          </cell>
          <cell r="FX31">
            <v>1695</v>
          </cell>
          <cell r="FY31">
            <v>1701</v>
          </cell>
          <cell r="FZ31">
            <v>1911</v>
          </cell>
          <cell r="GA31">
            <v>1995</v>
          </cell>
          <cell r="GB31">
            <v>2150</v>
          </cell>
          <cell r="GC31">
            <v>1782</v>
          </cell>
          <cell r="GD31">
            <v>1980</v>
          </cell>
          <cell r="GE31">
            <v>2089</v>
          </cell>
          <cell r="GF31">
            <v>2065</v>
          </cell>
          <cell r="GG31">
            <v>1777</v>
          </cell>
          <cell r="GH31">
            <v>1509</v>
          </cell>
          <cell r="GI31">
            <v>1678</v>
          </cell>
          <cell r="GJ31">
            <v>1573</v>
          </cell>
          <cell r="GK31">
            <v>1829</v>
          </cell>
          <cell r="GL31">
            <v>2022</v>
          </cell>
          <cell r="GM31">
            <v>1693</v>
          </cell>
          <cell r="GN31">
            <v>1557</v>
          </cell>
          <cell r="GO31">
            <v>1689</v>
          </cell>
          <cell r="GP31">
            <v>1552</v>
          </cell>
          <cell r="GQ31">
            <v>1537</v>
          </cell>
          <cell r="GR31">
            <v>1519</v>
          </cell>
          <cell r="GS31">
            <v>1523</v>
          </cell>
          <cell r="GT31">
            <v>1445</v>
          </cell>
          <cell r="GU31">
            <v>1542</v>
          </cell>
          <cell r="GV31">
            <v>1174</v>
          </cell>
          <cell r="GW31">
            <v>1229</v>
          </cell>
          <cell r="GX31">
            <v>1331</v>
          </cell>
          <cell r="GY31">
            <v>1166</v>
          </cell>
          <cell r="GZ31">
            <v>1212</v>
          </cell>
          <cell r="HA31">
            <v>1230</v>
          </cell>
          <cell r="HB31">
            <v>1417</v>
          </cell>
          <cell r="HC31">
            <v>1336</v>
          </cell>
          <cell r="HD31">
            <v>1071</v>
          </cell>
          <cell r="HE31">
            <v>1200</v>
          </cell>
          <cell r="HF31">
            <v>1285</v>
          </cell>
          <cell r="HG31">
            <v>1548</v>
          </cell>
          <cell r="HI31" t="str">
            <v>QUINDIO</v>
          </cell>
          <cell r="HJ31">
            <v>1904</v>
          </cell>
          <cell r="HK31">
            <v>2003</v>
          </cell>
          <cell r="HL31">
            <v>1808</v>
          </cell>
          <cell r="HM31">
            <v>1767</v>
          </cell>
          <cell r="HN31">
            <v>1667</v>
          </cell>
          <cell r="HO31">
            <v>1904</v>
          </cell>
          <cell r="HP31">
            <v>2096</v>
          </cell>
          <cell r="HQ31">
            <v>2048</v>
          </cell>
          <cell r="HR31">
            <v>1748</v>
          </cell>
          <cell r="HS31">
            <v>1904</v>
          </cell>
          <cell r="HT31">
            <v>1800</v>
          </cell>
          <cell r="HU31">
            <v>1906</v>
          </cell>
          <cell r="HV31">
            <v>2071</v>
          </cell>
          <cell r="HW31">
            <v>2217</v>
          </cell>
          <cell r="HX31">
            <v>1518</v>
          </cell>
          <cell r="HY31">
            <v>1899</v>
          </cell>
          <cell r="HZ31">
            <v>1624</v>
          </cell>
          <cell r="IA31">
            <v>1542</v>
          </cell>
          <cell r="IB31">
            <v>1764</v>
          </cell>
          <cell r="IC31">
            <v>2020</v>
          </cell>
          <cell r="ID31">
            <v>2168</v>
          </cell>
          <cell r="IE31">
            <v>1926</v>
          </cell>
          <cell r="IF31">
            <v>1626</v>
          </cell>
          <cell r="IG31">
            <v>1621</v>
          </cell>
          <cell r="IH31">
            <v>1610</v>
          </cell>
          <cell r="II31">
            <v>1377</v>
          </cell>
          <cell r="IJ31">
            <v>1350</v>
          </cell>
          <cell r="IK31">
            <v>1567</v>
          </cell>
          <cell r="IL31">
            <v>1409</v>
          </cell>
          <cell r="IM31">
            <v>1684</v>
          </cell>
          <cell r="IN31">
            <v>1853</v>
          </cell>
          <cell r="IO31">
            <v>1536</v>
          </cell>
          <cell r="IP31">
            <v>1484</v>
          </cell>
          <cell r="IQ31">
            <v>1273</v>
          </cell>
          <cell r="IR31">
            <v>1467</v>
          </cell>
          <cell r="IS31">
            <v>1529</v>
          </cell>
          <cell r="IT31">
            <v>1493</v>
          </cell>
          <cell r="IU31">
            <v>1515</v>
          </cell>
          <cell r="IV31">
            <v>1538</v>
          </cell>
          <cell r="IW31">
            <v>1585</v>
          </cell>
          <cell r="IX31">
            <v>1594</v>
          </cell>
          <cell r="IY31">
            <v>1675</v>
          </cell>
          <cell r="IZ31">
            <v>1610</v>
          </cell>
          <cell r="JA31">
            <v>1658</v>
          </cell>
          <cell r="JB31">
            <v>1724</v>
          </cell>
          <cell r="JC31">
            <v>1605</v>
          </cell>
          <cell r="JD31">
            <v>1609</v>
          </cell>
          <cell r="JE31">
            <v>1912</v>
          </cell>
          <cell r="JF31">
            <v>1610</v>
          </cell>
          <cell r="JG31">
            <v>1782</v>
          </cell>
          <cell r="JH31">
            <v>1632</v>
          </cell>
          <cell r="JI31">
            <v>1603</v>
          </cell>
          <cell r="JK31" t="str">
            <v>QUINDIO</v>
          </cell>
          <cell r="JL31">
            <v>1841</v>
          </cell>
          <cell r="JM31">
            <v>1703</v>
          </cell>
          <cell r="JN31">
            <v>1401</v>
          </cell>
          <cell r="JO31">
            <v>1576</v>
          </cell>
          <cell r="JP31">
            <v>1520</v>
          </cell>
          <cell r="JQ31">
            <v>1768</v>
          </cell>
          <cell r="JR31">
            <v>1843</v>
          </cell>
          <cell r="JS31">
            <v>1808</v>
          </cell>
          <cell r="JT31">
            <v>1676</v>
          </cell>
          <cell r="JU31">
            <v>1774</v>
          </cell>
          <cell r="JV31">
            <v>1698</v>
          </cell>
          <cell r="JW31">
            <v>1539</v>
          </cell>
          <cell r="JX31">
            <v>1409</v>
          </cell>
          <cell r="JY31">
            <v>1506</v>
          </cell>
          <cell r="JZ31">
            <v>1584</v>
          </cell>
          <cell r="KA31">
            <v>1528</v>
          </cell>
          <cell r="KB31">
            <v>1560</v>
          </cell>
          <cell r="KC31">
            <v>1508</v>
          </cell>
          <cell r="KD31">
            <v>1692</v>
          </cell>
          <cell r="KE31">
            <v>1558</v>
          </cell>
          <cell r="KF31">
            <v>2128</v>
          </cell>
          <cell r="KG31">
            <v>1951</v>
          </cell>
          <cell r="KH31">
            <v>1855</v>
          </cell>
          <cell r="KI31">
            <v>1819</v>
          </cell>
          <cell r="KJ31">
            <v>1863</v>
          </cell>
          <cell r="KK31">
            <v>1686</v>
          </cell>
          <cell r="KL31">
            <v>1533</v>
          </cell>
          <cell r="KM31">
            <v>1846</v>
          </cell>
          <cell r="KN31">
            <v>2026</v>
          </cell>
          <cell r="KO31">
            <v>2024</v>
          </cell>
          <cell r="KP31">
            <v>1694</v>
          </cell>
          <cell r="KQ31">
            <v>1687</v>
          </cell>
          <cell r="KR31">
            <v>1720</v>
          </cell>
          <cell r="KS31">
            <v>1580</v>
          </cell>
          <cell r="KT31">
            <v>1487</v>
          </cell>
          <cell r="KU31">
            <v>1618</v>
          </cell>
          <cell r="KV31">
            <v>1488</v>
          </cell>
          <cell r="KW31">
            <v>1586</v>
          </cell>
          <cell r="KX31">
            <v>1583</v>
          </cell>
          <cell r="KY31">
            <v>1434</v>
          </cell>
          <cell r="KZ31">
            <v>1364</v>
          </cell>
          <cell r="LA31">
            <v>1275</v>
          </cell>
          <cell r="LB31">
            <v>1409</v>
          </cell>
          <cell r="LC31">
            <v>1119</v>
          </cell>
          <cell r="LD31">
            <v>1275</v>
          </cell>
          <cell r="LE31">
            <v>1229</v>
          </cell>
          <cell r="LF31">
            <v>1410</v>
          </cell>
          <cell r="LG31">
            <v>1296</v>
          </cell>
          <cell r="LH31">
            <v>1258</v>
          </cell>
          <cell r="LI31">
            <v>1333</v>
          </cell>
          <cell r="LJ31">
            <v>1291</v>
          </cell>
          <cell r="LK31">
            <v>1300</v>
          </cell>
          <cell r="LM31" t="str">
            <v>QUINDIO</v>
          </cell>
          <cell r="LN31">
            <v>1361</v>
          </cell>
          <cell r="LO31">
            <v>1397</v>
          </cell>
          <cell r="LP31">
            <v>1380</v>
          </cell>
          <cell r="LQ31">
            <v>1480</v>
          </cell>
          <cell r="LR31">
            <v>1300</v>
          </cell>
          <cell r="LS31">
            <v>1399</v>
          </cell>
          <cell r="LT31">
            <v>1615</v>
          </cell>
          <cell r="LU31">
            <v>1692</v>
          </cell>
          <cell r="LV31">
            <v>1664</v>
          </cell>
          <cell r="LW31">
            <v>1830</v>
          </cell>
          <cell r="LX31">
            <v>1556</v>
          </cell>
          <cell r="LY31">
            <v>1695</v>
          </cell>
          <cell r="LZ31">
            <v>1509</v>
          </cell>
          <cell r="MA31">
            <v>1660</v>
          </cell>
          <cell r="MB31">
            <v>1513</v>
          </cell>
          <cell r="MC31">
            <v>1317</v>
          </cell>
          <cell r="MD31">
            <v>1507</v>
          </cell>
          <cell r="ME31">
            <v>1421</v>
          </cell>
          <cell r="MF31">
            <v>1732</v>
          </cell>
          <cell r="MG31">
            <v>1609</v>
          </cell>
          <cell r="MH31">
            <v>1920</v>
          </cell>
          <cell r="MI31">
            <v>1693</v>
          </cell>
          <cell r="MJ31">
            <v>1683</v>
          </cell>
          <cell r="MK31">
            <v>1785</v>
          </cell>
          <cell r="ML31">
            <v>1470</v>
          </cell>
          <cell r="MM31">
            <v>1359</v>
          </cell>
          <cell r="MN31">
            <v>1342</v>
          </cell>
          <cell r="MO31">
            <v>1564</v>
          </cell>
          <cell r="MP31">
            <v>1666</v>
          </cell>
          <cell r="MQ31">
            <v>1706</v>
          </cell>
          <cell r="MR31">
            <v>1704</v>
          </cell>
          <cell r="MS31">
            <v>1432</v>
          </cell>
          <cell r="MT31">
            <v>1453</v>
          </cell>
          <cell r="MU31">
            <v>1365</v>
          </cell>
          <cell r="MV31">
            <v>1482</v>
          </cell>
          <cell r="MW31">
            <v>1291</v>
          </cell>
          <cell r="MX31">
            <v>1402</v>
          </cell>
          <cell r="MY31">
            <v>1373</v>
          </cell>
          <cell r="MZ31">
            <v>1425</v>
          </cell>
          <cell r="NA31">
            <v>1370</v>
          </cell>
          <cell r="NB31">
            <v>1415</v>
          </cell>
          <cell r="NC31">
            <v>1315</v>
          </cell>
          <cell r="ND31">
            <v>1330</v>
          </cell>
          <cell r="NE31">
            <v>1181</v>
          </cell>
          <cell r="NF31">
            <v>1414</v>
          </cell>
          <cell r="NG31">
            <v>1380</v>
          </cell>
          <cell r="NH31">
            <v>1631</v>
          </cell>
          <cell r="NI31">
            <v>1629</v>
          </cell>
          <cell r="NJ31">
            <v>1431</v>
          </cell>
          <cell r="NK31">
            <v>1392</v>
          </cell>
          <cell r="NL31">
            <v>1452</v>
          </cell>
          <cell r="NM31">
            <v>1510</v>
          </cell>
          <cell r="NO31" t="str">
            <v>QUINDIO</v>
          </cell>
          <cell r="NP31">
            <v>1133</v>
          </cell>
          <cell r="NQ31">
            <v>1560</v>
          </cell>
          <cell r="NR31">
            <v>1466</v>
          </cell>
          <cell r="NS31">
            <v>1339</v>
          </cell>
          <cell r="NT31">
            <v>1245</v>
          </cell>
          <cell r="NU31">
            <v>1295</v>
          </cell>
          <cell r="NV31">
            <v>1390</v>
          </cell>
          <cell r="NW31">
            <v>1423</v>
          </cell>
          <cell r="NX31">
            <v>1311</v>
          </cell>
          <cell r="NY31">
            <v>1671</v>
          </cell>
          <cell r="NZ31">
            <v>2187</v>
          </cell>
          <cell r="OA31">
            <v>2167</v>
          </cell>
          <cell r="OB31">
            <v>893</v>
          </cell>
          <cell r="OC31">
            <v>858</v>
          </cell>
          <cell r="OD31">
            <v>559</v>
          </cell>
          <cell r="OE31">
            <v>527</v>
          </cell>
          <cell r="OF31">
            <v>585</v>
          </cell>
          <cell r="OG31">
            <v>479</v>
          </cell>
          <cell r="OH31">
            <v>605</v>
          </cell>
          <cell r="OI31">
            <v>651</v>
          </cell>
          <cell r="OJ31">
            <v>659</v>
          </cell>
          <cell r="OK31">
            <v>600</v>
          </cell>
          <cell r="OL31">
            <v>591</v>
          </cell>
          <cell r="OM31">
            <v>464</v>
          </cell>
          <cell r="ON31">
            <v>383</v>
          </cell>
          <cell r="OO31">
            <v>402</v>
          </cell>
          <cell r="OP31">
            <v>380</v>
          </cell>
          <cell r="OQ31">
            <v>455</v>
          </cell>
          <cell r="OR31">
            <v>480</v>
          </cell>
          <cell r="OS31">
            <v>534</v>
          </cell>
          <cell r="OT31">
            <v>648</v>
          </cell>
          <cell r="OU31">
            <v>627</v>
          </cell>
          <cell r="OV31">
            <v>659</v>
          </cell>
          <cell r="OW31">
            <v>614</v>
          </cell>
          <cell r="OX31">
            <v>740</v>
          </cell>
          <cell r="OY31">
            <v>732</v>
          </cell>
          <cell r="OZ31">
            <v>819</v>
          </cell>
          <cell r="PA31">
            <v>643</v>
          </cell>
          <cell r="PB31">
            <v>927</v>
          </cell>
          <cell r="PC31">
            <v>860</v>
          </cell>
          <cell r="PD31">
            <v>829</v>
          </cell>
          <cell r="PE31">
            <v>783</v>
          </cell>
          <cell r="PF31">
            <v>1140</v>
          </cell>
          <cell r="PG31">
            <v>1121</v>
          </cell>
          <cell r="PH31">
            <v>753</v>
          </cell>
          <cell r="PI31">
            <v>816</v>
          </cell>
          <cell r="PJ31">
            <v>747</v>
          </cell>
          <cell r="PK31">
            <v>713</v>
          </cell>
          <cell r="PL31">
            <v>794</v>
          </cell>
          <cell r="PM31">
            <v>766</v>
          </cell>
          <cell r="PN31">
            <v>787</v>
          </cell>
          <cell r="PO31">
            <v>730</v>
          </cell>
          <cell r="PQ31" t="str">
            <v>QUINDIO</v>
          </cell>
          <cell r="PR31">
            <v>993</v>
          </cell>
          <cell r="PS31">
            <v>760</v>
          </cell>
          <cell r="PT31">
            <v>797</v>
          </cell>
          <cell r="PU31">
            <v>756</v>
          </cell>
          <cell r="PV31">
            <v>747</v>
          </cell>
          <cell r="PW31">
            <v>802</v>
          </cell>
          <cell r="PX31">
            <v>745</v>
          </cell>
          <cell r="PY31">
            <v>787</v>
          </cell>
          <cell r="PZ31">
            <v>644</v>
          </cell>
          <cell r="QA31">
            <v>782</v>
          </cell>
          <cell r="QB31">
            <v>922</v>
          </cell>
          <cell r="QC31">
            <v>724</v>
          </cell>
          <cell r="QD31">
            <v>784</v>
          </cell>
          <cell r="QE31">
            <v>936</v>
          </cell>
          <cell r="QF31">
            <v>886</v>
          </cell>
          <cell r="QG31">
            <v>981</v>
          </cell>
          <cell r="QH31">
            <v>933</v>
          </cell>
          <cell r="QI31">
            <v>780</v>
          </cell>
          <cell r="QJ31">
            <v>807</v>
          </cell>
          <cell r="QK31">
            <v>876</v>
          </cell>
          <cell r="QL31">
            <v>1005</v>
          </cell>
          <cell r="QM31">
            <v>983</v>
          </cell>
          <cell r="QN31">
            <v>911</v>
          </cell>
          <cell r="QO31">
            <v>879</v>
          </cell>
          <cell r="QP31">
            <v>971</v>
          </cell>
          <cell r="QQ31">
            <v>1000</v>
          </cell>
          <cell r="QR31">
            <v>793</v>
          </cell>
          <cell r="QS31">
            <v>941</v>
          </cell>
          <cell r="QT31">
            <v>828</v>
          </cell>
          <cell r="QU31">
            <v>701</v>
          </cell>
          <cell r="QV31">
            <v>598</v>
          </cell>
          <cell r="QW31">
            <v>835</v>
          </cell>
          <cell r="QX31">
            <v>618</v>
          </cell>
          <cell r="QY31">
            <v>780</v>
          </cell>
          <cell r="QZ31">
            <v>714</v>
          </cell>
          <cell r="RA31">
            <v>779</v>
          </cell>
          <cell r="RB31">
            <v>831</v>
          </cell>
          <cell r="RC31">
            <v>855</v>
          </cell>
          <cell r="RD31">
            <v>804</v>
          </cell>
          <cell r="RE31">
            <v>889</v>
          </cell>
          <cell r="RF31">
            <v>785</v>
          </cell>
          <cell r="RG31">
            <v>869</v>
          </cell>
          <cell r="RH31">
            <v>921</v>
          </cell>
          <cell r="RI31">
            <v>864</v>
          </cell>
          <cell r="RJ31">
            <v>982</v>
          </cell>
          <cell r="RK31">
            <v>925</v>
          </cell>
          <cell r="RL31">
            <v>1162</v>
          </cell>
          <cell r="RM31">
            <v>1027</v>
          </cell>
          <cell r="RN31">
            <v>1015</v>
          </cell>
          <cell r="RO31">
            <v>1100</v>
          </cell>
          <cell r="RP31">
            <v>1032</v>
          </cell>
          <cell r="RQ31">
            <v>1632</v>
          </cell>
          <cell r="RS31" t="str">
            <v>QUINDIO</v>
          </cell>
          <cell r="RT31">
            <v>1550</v>
          </cell>
          <cell r="RU31">
            <v>1665</v>
          </cell>
          <cell r="RV31">
            <v>1429</v>
          </cell>
          <cell r="RW31">
            <v>1119</v>
          </cell>
          <cell r="RX31">
            <v>935</v>
          </cell>
          <cell r="RY31">
            <v>852</v>
          </cell>
          <cell r="RZ31">
            <v>674</v>
          </cell>
          <cell r="SA31">
            <v>871</v>
          </cell>
          <cell r="SB31">
            <v>749</v>
          </cell>
          <cell r="SC31">
            <v>934</v>
          </cell>
          <cell r="SD31">
            <v>946</v>
          </cell>
          <cell r="SE31">
            <v>812</v>
          </cell>
          <cell r="SF31">
            <v>804</v>
          </cell>
          <cell r="SG31">
            <v>933</v>
          </cell>
          <cell r="SH31">
            <v>731</v>
          </cell>
          <cell r="SI31">
            <v>913</v>
          </cell>
          <cell r="SJ31">
            <v>957</v>
          </cell>
          <cell r="SK31">
            <v>1110</v>
          </cell>
          <cell r="SL31">
            <v>1338</v>
          </cell>
          <cell r="SM31">
            <v>1422</v>
          </cell>
          <cell r="SN31">
            <v>1514</v>
          </cell>
          <cell r="SO31">
            <v>1488</v>
          </cell>
          <cell r="SP31">
            <v>1816</v>
          </cell>
          <cell r="SQ31">
            <v>1573</v>
          </cell>
          <cell r="SR31">
            <v>1594</v>
          </cell>
          <cell r="SS31">
            <v>1565</v>
          </cell>
          <cell r="ST31">
            <v>1978</v>
          </cell>
          <cell r="SU31">
            <v>2163</v>
          </cell>
          <cell r="SV31">
            <v>1884</v>
          </cell>
          <cell r="SW31">
            <v>1617</v>
          </cell>
          <cell r="SX31">
            <v>1450</v>
          </cell>
          <cell r="SY31">
            <v>1307</v>
          </cell>
          <cell r="SZ31">
            <v>1283</v>
          </cell>
          <cell r="TA31">
            <v>1429</v>
          </cell>
          <cell r="TB31">
            <v>1242</v>
          </cell>
          <cell r="TC31">
            <v>1536</v>
          </cell>
          <cell r="TD31">
            <v>1420</v>
          </cell>
          <cell r="TE31">
            <v>1464</v>
          </cell>
          <cell r="TF31">
            <v>1387</v>
          </cell>
          <cell r="TG31">
            <v>1553</v>
          </cell>
          <cell r="TH31">
            <v>1456</v>
          </cell>
          <cell r="TI31">
            <v>1345</v>
          </cell>
          <cell r="TJ31">
            <v>1492</v>
          </cell>
          <cell r="TK31">
            <v>1647</v>
          </cell>
          <cell r="TL31">
            <v>1553</v>
          </cell>
          <cell r="TM31">
            <v>1560</v>
          </cell>
          <cell r="TN31">
            <v>1601</v>
          </cell>
          <cell r="TO31">
            <v>1702</v>
          </cell>
        </row>
        <row r="32">
          <cell r="FG32" t="str">
            <v>RISARALDA</v>
          </cell>
          <cell r="FH32">
            <v>1897</v>
          </cell>
          <cell r="FI32">
            <v>1501</v>
          </cell>
          <cell r="FJ32">
            <v>1567</v>
          </cell>
          <cell r="FK32">
            <v>1777</v>
          </cell>
          <cell r="FL32">
            <v>1673</v>
          </cell>
          <cell r="FM32">
            <v>1934</v>
          </cell>
          <cell r="FN32">
            <v>2066</v>
          </cell>
          <cell r="FO32">
            <v>2215</v>
          </cell>
          <cell r="FP32">
            <v>2207</v>
          </cell>
          <cell r="FQ32">
            <v>2192</v>
          </cell>
          <cell r="FR32">
            <v>1949</v>
          </cell>
          <cell r="FS32">
            <v>1567</v>
          </cell>
          <cell r="FT32">
            <v>1758</v>
          </cell>
          <cell r="FU32">
            <v>1865</v>
          </cell>
          <cell r="FV32">
            <v>1971</v>
          </cell>
          <cell r="FW32">
            <v>2275</v>
          </cell>
          <cell r="FX32">
            <v>2311</v>
          </cell>
          <cell r="FY32">
            <v>2467</v>
          </cell>
          <cell r="FZ32">
            <v>2797</v>
          </cell>
          <cell r="GA32">
            <v>3674</v>
          </cell>
          <cell r="GB32">
            <v>3326</v>
          </cell>
          <cell r="GC32">
            <v>2915</v>
          </cell>
          <cell r="GD32">
            <v>2423</v>
          </cell>
          <cell r="GE32">
            <v>3063</v>
          </cell>
          <cell r="GF32">
            <v>2808</v>
          </cell>
          <cell r="GG32">
            <v>2810</v>
          </cell>
          <cell r="GH32">
            <v>2071</v>
          </cell>
          <cell r="GI32">
            <v>2339</v>
          </cell>
          <cell r="GJ32">
            <v>2043</v>
          </cell>
          <cell r="GK32">
            <v>2768</v>
          </cell>
          <cell r="GL32">
            <v>2837</v>
          </cell>
          <cell r="GM32">
            <v>2512</v>
          </cell>
          <cell r="GN32">
            <v>2269</v>
          </cell>
          <cell r="GO32">
            <v>2618</v>
          </cell>
          <cell r="GP32">
            <v>2477</v>
          </cell>
          <cell r="GQ32">
            <v>2885</v>
          </cell>
          <cell r="GR32">
            <v>2743</v>
          </cell>
          <cell r="GS32">
            <v>2693</v>
          </cell>
          <cell r="GT32">
            <v>2623</v>
          </cell>
          <cell r="GU32">
            <v>2825</v>
          </cell>
          <cell r="GV32">
            <v>2465</v>
          </cell>
          <cell r="GW32">
            <v>2422</v>
          </cell>
          <cell r="GX32">
            <v>2478</v>
          </cell>
          <cell r="GY32">
            <v>2158</v>
          </cell>
          <cell r="GZ32">
            <v>2257</v>
          </cell>
          <cell r="HA32">
            <v>2636</v>
          </cell>
          <cell r="HB32">
            <v>2450</v>
          </cell>
          <cell r="HC32">
            <v>2050</v>
          </cell>
          <cell r="HD32">
            <v>2451</v>
          </cell>
          <cell r="HE32">
            <v>2717</v>
          </cell>
          <cell r="HF32">
            <v>2625</v>
          </cell>
          <cell r="HG32">
            <v>2982</v>
          </cell>
          <cell r="HI32" t="str">
            <v>RISARALDA</v>
          </cell>
          <cell r="HJ32">
            <v>1986</v>
          </cell>
          <cell r="HK32">
            <v>3051</v>
          </cell>
          <cell r="HL32">
            <v>3054</v>
          </cell>
          <cell r="HM32">
            <v>3155</v>
          </cell>
          <cell r="HN32">
            <v>2015</v>
          </cell>
          <cell r="HO32">
            <v>2658</v>
          </cell>
          <cell r="HP32">
            <v>2613</v>
          </cell>
          <cell r="HQ32">
            <v>3040</v>
          </cell>
          <cell r="HR32">
            <v>2775</v>
          </cell>
          <cell r="HS32">
            <v>2777</v>
          </cell>
          <cell r="HT32">
            <v>2618</v>
          </cell>
          <cell r="HU32">
            <v>2855</v>
          </cell>
          <cell r="HV32">
            <v>3285</v>
          </cell>
          <cell r="HW32">
            <v>2977</v>
          </cell>
          <cell r="HX32">
            <v>1974</v>
          </cell>
          <cell r="HY32">
            <v>2340</v>
          </cell>
          <cell r="HZ32">
            <v>1872</v>
          </cell>
          <cell r="IA32">
            <v>2265</v>
          </cell>
          <cell r="IB32">
            <v>2330</v>
          </cell>
          <cell r="IC32">
            <v>2684</v>
          </cell>
          <cell r="ID32">
            <v>2286</v>
          </cell>
          <cell r="IE32">
            <v>2446</v>
          </cell>
          <cell r="IF32">
            <v>2535</v>
          </cell>
          <cell r="IG32">
            <v>2491</v>
          </cell>
          <cell r="IH32">
            <v>2138</v>
          </cell>
          <cell r="II32">
            <v>1759</v>
          </cell>
          <cell r="IJ32">
            <v>1573</v>
          </cell>
          <cell r="IK32">
            <v>1700</v>
          </cell>
          <cell r="IL32">
            <v>1879</v>
          </cell>
          <cell r="IM32">
            <v>1911</v>
          </cell>
          <cell r="IN32">
            <v>1900</v>
          </cell>
          <cell r="IO32">
            <v>1914</v>
          </cell>
          <cell r="IP32">
            <v>1954</v>
          </cell>
          <cell r="IQ32">
            <v>2096</v>
          </cell>
          <cell r="IR32">
            <v>2393</v>
          </cell>
          <cell r="IS32">
            <v>2472</v>
          </cell>
          <cell r="IT32">
            <v>2449</v>
          </cell>
          <cell r="IU32">
            <v>2343</v>
          </cell>
          <cell r="IV32">
            <v>2549</v>
          </cell>
          <cell r="IW32">
            <v>2438</v>
          </cell>
          <cell r="IX32">
            <v>2240</v>
          </cell>
          <cell r="IY32">
            <v>2383</v>
          </cell>
          <cell r="IZ32">
            <v>2293</v>
          </cell>
          <cell r="JA32">
            <v>2024</v>
          </cell>
          <cell r="JB32">
            <v>2286</v>
          </cell>
          <cell r="JC32">
            <v>2596</v>
          </cell>
          <cell r="JD32">
            <v>2214</v>
          </cell>
          <cell r="JE32">
            <v>2174</v>
          </cell>
          <cell r="JF32">
            <v>1925</v>
          </cell>
          <cell r="JG32">
            <v>1593</v>
          </cell>
          <cell r="JH32">
            <v>1718</v>
          </cell>
          <cell r="JI32">
            <v>1373</v>
          </cell>
          <cell r="JK32" t="str">
            <v>RISARALDA</v>
          </cell>
          <cell r="JL32">
            <v>1451</v>
          </cell>
          <cell r="JM32">
            <v>1837</v>
          </cell>
          <cell r="JN32">
            <v>1710</v>
          </cell>
          <cell r="JO32">
            <v>1590</v>
          </cell>
          <cell r="JP32">
            <v>1712</v>
          </cell>
          <cell r="JQ32">
            <v>1770</v>
          </cell>
          <cell r="JR32">
            <v>2189</v>
          </cell>
          <cell r="JS32">
            <v>2208</v>
          </cell>
          <cell r="JT32">
            <v>2265</v>
          </cell>
          <cell r="JU32">
            <v>2377</v>
          </cell>
          <cell r="JV32">
            <v>2192</v>
          </cell>
          <cell r="JW32">
            <v>2115</v>
          </cell>
          <cell r="JX32">
            <v>1682</v>
          </cell>
          <cell r="JY32">
            <v>1967</v>
          </cell>
          <cell r="JZ32">
            <v>1764</v>
          </cell>
          <cell r="KA32">
            <v>1810</v>
          </cell>
          <cell r="KB32">
            <v>1720</v>
          </cell>
          <cell r="KC32">
            <v>1837</v>
          </cell>
          <cell r="KD32">
            <v>2322</v>
          </cell>
          <cell r="KE32">
            <v>2353</v>
          </cell>
          <cell r="KF32">
            <v>2719</v>
          </cell>
          <cell r="KG32">
            <v>2382</v>
          </cell>
          <cell r="KH32">
            <v>2105</v>
          </cell>
          <cell r="KI32">
            <v>2317</v>
          </cell>
          <cell r="KJ32">
            <v>2148</v>
          </cell>
          <cell r="KK32">
            <v>2016</v>
          </cell>
          <cell r="KL32">
            <v>2004</v>
          </cell>
          <cell r="KM32">
            <v>2433</v>
          </cell>
          <cell r="KN32">
            <v>2023</v>
          </cell>
          <cell r="KO32">
            <v>2188</v>
          </cell>
          <cell r="KP32">
            <v>2375</v>
          </cell>
          <cell r="KQ32">
            <v>2130</v>
          </cell>
          <cell r="KR32">
            <v>1900</v>
          </cell>
          <cell r="KS32">
            <v>2058</v>
          </cell>
          <cell r="KT32">
            <v>2207</v>
          </cell>
          <cell r="KU32">
            <v>2744</v>
          </cell>
          <cell r="KV32">
            <v>2360</v>
          </cell>
          <cell r="KW32">
            <v>2393</v>
          </cell>
          <cell r="KX32">
            <v>2602</v>
          </cell>
          <cell r="KY32">
            <v>2037</v>
          </cell>
          <cell r="KZ32">
            <v>1705</v>
          </cell>
          <cell r="LA32">
            <v>2236</v>
          </cell>
          <cell r="LB32">
            <v>1780</v>
          </cell>
          <cell r="LC32">
            <v>1852</v>
          </cell>
          <cell r="LD32">
            <v>1960</v>
          </cell>
          <cell r="LE32">
            <v>2081</v>
          </cell>
          <cell r="LF32">
            <v>2161</v>
          </cell>
          <cell r="LG32">
            <v>2019</v>
          </cell>
          <cell r="LH32">
            <v>2251</v>
          </cell>
          <cell r="LI32">
            <v>2232</v>
          </cell>
          <cell r="LJ32">
            <v>2022</v>
          </cell>
          <cell r="LK32">
            <v>1837</v>
          </cell>
          <cell r="LM32" t="str">
            <v>RISARALDA</v>
          </cell>
          <cell r="LN32">
            <v>2032</v>
          </cell>
          <cell r="LO32">
            <v>2341</v>
          </cell>
          <cell r="LP32">
            <v>2172</v>
          </cell>
          <cell r="LQ32">
            <v>1753</v>
          </cell>
          <cell r="LR32">
            <v>1832</v>
          </cell>
          <cell r="LS32">
            <v>1818</v>
          </cell>
          <cell r="LT32">
            <v>1596</v>
          </cell>
          <cell r="LU32">
            <v>1733</v>
          </cell>
          <cell r="LV32">
            <v>1995</v>
          </cell>
          <cell r="LW32">
            <v>1986</v>
          </cell>
          <cell r="LX32">
            <v>1809</v>
          </cell>
          <cell r="LY32">
            <v>1610</v>
          </cell>
          <cell r="LZ32">
            <v>1598</v>
          </cell>
          <cell r="MA32">
            <v>1938</v>
          </cell>
          <cell r="MB32">
            <v>1996</v>
          </cell>
          <cell r="MC32">
            <v>1500</v>
          </cell>
          <cell r="MD32">
            <v>1855</v>
          </cell>
          <cell r="ME32">
            <v>1379</v>
          </cell>
          <cell r="MF32">
            <v>1791</v>
          </cell>
          <cell r="MG32">
            <v>1979</v>
          </cell>
          <cell r="MH32">
            <v>2233</v>
          </cell>
          <cell r="MI32">
            <v>2128</v>
          </cell>
          <cell r="MJ32">
            <v>2053</v>
          </cell>
          <cell r="MK32">
            <v>2319</v>
          </cell>
          <cell r="ML32">
            <v>1973</v>
          </cell>
          <cell r="MM32">
            <v>2046</v>
          </cell>
          <cell r="MN32">
            <v>2264</v>
          </cell>
          <cell r="MO32">
            <v>2380</v>
          </cell>
          <cell r="MP32">
            <v>2469</v>
          </cell>
          <cell r="MQ32">
            <v>2473</v>
          </cell>
          <cell r="MR32">
            <v>2473</v>
          </cell>
          <cell r="MS32">
            <v>2154</v>
          </cell>
          <cell r="MT32">
            <v>2025</v>
          </cell>
          <cell r="MU32">
            <v>2024</v>
          </cell>
          <cell r="MV32">
            <v>2141</v>
          </cell>
          <cell r="MW32">
            <v>2027</v>
          </cell>
          <cell r="MX32">
            <v>2479</v>
          </cell>
          <cell r="MY32">
            <v>1820</v>
          </cell>
          <cell r="MZ32">
            <v>2031</v>
          </cell>
          <cell r="NA32">
            <v>1950</v>
          </cell>
          <cell r="NB32">
            <v>1639</v>
          </cell>
          <cell r="NC32">
            <v>1806</v>
          </cell>
          <cell r="ND32">
            <v>1893</v>
          </cell>
          <cell r="NE32">
            <v>1494</v>
          </cell>
          <cell r="NF32">
            <v>1698</v>
          </cell>
          <cell r="NG32">
            <v>2063</v>
          </cell>
          <cell r="NH32">
            <v>2172</v>
          </cell>
          <cell r="NI32">
            <v>2198</v>
          </cell>
          <cell r="NJ32">
            <v>1715</v>
          </cell>
          <cell r="NK32">
            <v>1843</v>
          </cell>
          <cell r="NL32">
            <v>1757</v>
          </cell>
          <cell r="NM32">
            <v>1811</v>
          </cell>
          <cell r="NO32" t="str">
            <v>RISARALDA</v>
          </cell>
          <cell r="NP32">
            <v>1965</v>
          </cell>
          <cell r="NQ32">
            <v>2872</v>
          </cell>
          <cell r="NR32">
            <v>2346</v>
          </cell>
          <cell r="NS32">
            <v>2424</v>
          </cell>
          <cell r="NT32">
            <v>2104</v>
          </cell>
          <cell r="NU32">
            <v>2089</v>
          </cell>
          <cell r="NV32">
            <v>2295</v>
          </cell>
          <cell r="NW32">
            <v>1995</v>
          </cell>
          <cell r="NX32">
            <v>2124</v>
          </cell>
          <cell r="NY32">
            <v>2603</v>
          </cell>
          <cell r="NZ32">
            <v>3258</v>
          </cell>
          <cell r="OA32">
            <v>3204</v>
          </cell>
          <cell r="OB32">
            <v>1432</v>
          </cell>
          <cell r="OC32">
            <v>908</v>
          </cell>
          <cell r="OD32">
            <v>630</v>
          </cell>
          <cell r="OE32">
            <v>798</v>
          </cell>
          <cell r="OF32">
            <v>622</v>
          </cell>
          <cell r="OG32">
            <v>622</v>
          </cell>
          <cell r="OH32">
            <v>625</v>
          </cell>
          <cell r="OI32">
            <v>755</v>
          </cell>
          <cell r="OJ32">
            <v>603</v>
          </cell>
          <cell r="OK32">
            <v>844</v>
          </cell>
          <cell r="OL32">
            <v>751</v>
          </cell>
          <cell r="OM32">
            <v>960</v>
          </cell>
          <cell r="ON32">
            <v>641</v>
          </cell>
          <cell r="OO32">
            <v>538</v>
          </cell>
          <cell r="OP32">
            <v>651</v>
          </cell>
          <cell r="OQ32">
            <v>935</v>
          </cell>
          <cell r="OR32">
            <v>1038</v>
          </cell>
          <cell r="OS32">
            <v>867</v>
          </cell>
          <cell r="OT32">
            <v>1915</v>
          </cell>
          <cell r="OU32">
            <v>1135</v>
          </cell>
          <cell r="OV32">
            <v>1201</v>
          </cell>
          <cell r="OW32">
            <v>1047</v>
          </cell>
          <cell r="OX32">
            <v>1289</v>
          </cell>
          <cell r="OY32">
            <v>1655</v>
          </cell>
          <cell r="OZ32">
            <v>3858</v>
          </cell>
          <cell r="PA32">
            <v>1385</v>
          </cell>
          <cell r="PB32">
            <v>1371</v>
          </cell>
          <cell r="PC32">
            <v>1492</v>
          </cell>
          <cell r="PD32">
            <v>1432</v>
          </cell>
          <cell r="PE32">
            <v>1480</v>
          </cell>
          <cell r="PF32">
            <v>1564</v>
          </cell>
          <cell r="PG32">
            <v>1418</v>
          </cell>
          <cell r="PH32">
            <v>966</v>
          </cell>
          <cell r="PI32">
            <v>1399</v>
          </cell>
          <cell r="PJ32">
            <v>1377</v>
          </cell>
          <cell r="PK32">
            <v>1235</v>
          </cell>
          <cell r="PL32">
            <v>1000</v>
          </cell>
          <cell r="PM32">
            <v>1605</v>
          </cell>
          <cell r="PN32">
            <v>2403</v>
          </cell>
          <cell r="PO32">
            <v>1856</v>
          </cell>
          <cell r="PQ32" t="str">
            <v>RISARALDA</v>
          </cell>
          <cell r="PR32">
            <v>2480</v>
          </cell>
          <cell r="PS32">
            <v>1886</v>
          </cell>
          <cell r="PT32">
            <v>1724</v>
          </cell>
          <cell r="PU32">
            <v>1716</v>
          </cell>
          <cell r="PV32">
            <v>1471</v>
          </cell>
          <cell r="PW32">
            <v>1532</v>
          </cell>
          <cell r="PX32">
            <v>1494</v>
          </cell>
          <cell r="PY32">
            <v>1346</v>
          </cell>
          <cell r="PZ32">
            <v>1462</v>
          </cell>
          <cell r="QA32">
            <v>1663</v>
          </cell>
          <cell r="QB32">
            <v>1258</v>
          </cell>
          <cell r="QC32">
            <v>1779</v>
          </cell>
          <cell r="QD32">
            <v>1640</v>
          </cell>
          <cell r="QE32">
            <v>2115</v>
          </cell>
          <cell r="QF32">
            <v>2168</v>
          </cell>
          <cell r="QG32">
            <v>2008</v>
          </cell>
          <cell r="QH32">
            <v>1624</v>
          </cell>
          <cell r="QI32">
            <v>1450</v>
          </cell>
          <cell r="QJ32">
            <v>1519</v>
          </cell>
          <cell r="QK32">
            <v>1555</v>
          </cell>
          <cell r="QL32">
            <v>1760</v>
          </cell>
          <cell r="QM32">
            <v>2383</v>
          </cell>
          <cell r="QN32">
            <v>1977</v>
          </cell>
          <cell r="QO32">
            <v>2358</v>
          </cell>
          <cell r="QP32">
            <v>2587</v>
          </cell>
          <cell r="QQ32">
            <v>2689</v>
          </cell>
          <cell r="QR32">
            <v>2621</v>
          </cell>
          <cell r="QS32">
            <v>2388</v>
          </cell>
          <cell r="QT32">
            <v>1831</v>
          </cell>
          <cell r="QU32">
            <v>2175</v>
          </cell>
          <cell r="QV32">
            <v>2026</v>
          </cell>
          <cell r="QW32">
            <v>1433</v>
          </cell>
          <cell r="QX32">
            <v>1307</v>
          </cell>
          <cell r="QY32">
            <v>1683</v>
          </cell>
          <cell r="QZ32">
            <v>1524</v>
          </cell>
          <cell r="RA32">
            <v>1665</v>
          </cell>
          <cell r="RB32">
            <v>1699</v>
          </cell>
          <cell r="RC32">
            <v>1741</v>
          </cell>
          <cell r="RD32">
            <v>1648</v>
          </cell>
          <cell r="RE32">
            <v>2090</v>
          </cell>
          <cell r="RF32">
            <v>1411</v>
          </cell>
          <cell r="RG32">
            <v>1774</v>
          </cell>
          <cell r="RH32">
            <v>1758</v>
          </cell>
          <cell r="RI32">
            <v>1608</v>
          </cell>
          <cell r="RJ32">
            <v>1710</v>
          </cell>
          <cell r="RK32">
            <v>1888</v>
          </cell>
          <cell r="RL32">
            <v>1907</v>
          </cell>
          <cell r="RM32">
            <v>2063</v>
          </cell>
          <cell r="RN32">
            <v>1789</v>
          </cell>
          <cell r="RO32">
            <v>2180</v>
          </cell>
          <cell r="RP32">
            <v>1839</v>
          </cell>
          <cell r="RQ32">
            <v>2180</v>
          </cell>
          <cell r="RS32" t="str">
            <v>RISARALDA</v>
          </cell>
          <cell r="RT32">
            <v>3537</v>
          </cell>
          <cell r="RU32">
            <v>3543</v>
          </cell>
          <cell r="RV32">
            <v>3070</v>
          </cell>
          <cell r="RW32">
            <v>2401</v>
          </cell>
          <cell r="RX32">
            <v>1618</v>
          </cell>
          <cell r="RY32">
            <v>1446</v>
          </cell>
          <cell r="RZ32">
            <v>1439</v>
          </cell>
          <cell r="SA32">
            <v>1572</v>
          </cell>
          <cell r="SB32">
            <v>1702</v>
          </cell>
          <cell r="SC32">
            <v>1926</v>
          </cell>
          <cell r="SD32">
            <v>1640</v>
          </cell>
          <cell r="SE32">
            <v>1568</v>
          </cell>
          <cell r="SF32">
            <v>1781</v>
          </cell>
          <cell r="SG32">
            <v>1918</v>
          </cell>
          <cell r="SH32">
            <v>1485</v>
          </cell>
          <cell r="SI32">
            <v>1803</v>
          </cell>
          <cell r="SJ32">
            <v>1470</v>
          </cell>
          <cell r="SK32">
            <v>1646</v>
          </cell>
          <cell r="SL32">
            <v>1813</v>
          </cell>
          <cell r="SM32">
            <v>2556</v>
          </cell>
          <cell r="SN32">
            <v>2489</v>
          </cell>
          <cell r="SO32">
            <v>2815</v>
          </cell>
          <cell r="SP32">
            <v>3090</v>
          </cell>
          <cell r="SQ32">
            <v>2967</v>
          </cell>
          <cell r="SR32">
            <v>2529</v>
          </cell>
          <cell r="SS32">
            <v>2229</v>
          </cell>
          <cell r="ST32">
            <v>2990</v>
          </cell>
          <cell r="SU32">
            <v>3363</v>
          </cell>
          <cell r="SV32">
            <v>2512</v>
          </cell>
          <cell r="SW32">
            <v>2690</v>
          </cell>
          <cell r="SX32">
            <v>2422</v>
          </cell>
          <cell r="SY32">
            <v>2085</v>
          </cell>
          <cell r="SZ32">
            <v>2257</v>
          </cell>
          <cell r="TA32">
            <v>2346</v>
          </cell>
          <cell r="TB32">
            <v>2314</v>
          </cell>
          <cell r="TC32">
            <v>2976</v>
          </cell>
          <cell r="TD32">
            <v>3052</v>
          </cell>
          <cell r="TE32">
            <v>3147</v>
          </cell>
          <cell r="TF32">
            <v>3250</v>
          </cell>
          <cell r="TG32">
            <v>3627</v>
          </cell>
          <cell r="TH32">
            <v>2710</v>
          </cell>
          <cell r="TI32">
            <v>2416</v>
          </cell>
          <cell r="TJ32">
            <v>2755</v>
          </cell>
          <cell r="TK32">
            <v>2831</v>
          </cell>
          <cell r="TL32">
            <v>2353</v>
          </cell>
          <cell r="TM32">
            <v>2846</v>
          </cell>
          <cell r="TN32">
            <v>2906</v>
          </cell>
          <cell r="TO32">
            <v>2744</v>
          </cell>
        </row>
        <row r="33">
          <cell r="FG33" t="str">
            <v>SAN ANDRES</v>
          </cell>
          <cell r="FH33">
            <v>132</v>
          </cell>
          <cell r="FI33">
            <v>131</v>
          </cell>
          <cell r="FJ33">
            <v>148</v>
          </cell>
          <cell r="FK33">
            <v>193</v>
          </cell>
          <cell r="FL33">
            <v>199</v>
          </cell>
          <cell r="FM33">
            <v>221</v>
          </cell>
          <cell r="FN33">
            <v>249</v>
          </cell>
          <cell r="FO33">
            <v>208</v>
          </cell>
          <cell r="FP33">
            <v>199</v>
          </cell>
          <cell r="FQ33">
            <v>183</v>
          </cell>
          <cell r="FR33">
            <v>206</v>
          </cell>
          <cell r="FS33">
            <v>153</v>
          </cell>
          <cell r="FT33">
            <v>225</v>
          </cell>
          <cell r="FU33">
            <v>208</v>
          </cell>
          <cell r="FV33">
            <v>217</v>
          </cell>
          <cell r="FW33">
            <v>285</v>
          </cell>
          <cell r="FX33">
            <v>253</v>
          </cell>
          <cell r="FY33">
            <v>259</v>
          </cell>
          <cell r="FZ33">
            <v>255</v>
          </cell>
          <cell r="GA33">
            <v>243</v>
          </cell>
          <cell r="GB33">
            <v>259</v>
          </cell>
          <cell r="GC33">
            <v>281</v>
          </cell>
          <cell r="GD33">
            <v>315</v>
          </cell>
          <cell r="GE33">
            <v>317</v>
          </cell>
          <cell r="GF33">
            <v>251</v>
          </cell>
          <cell r="GG33">
            <v>255</v>
          </cell>
          <cell r="GH33">
            <v>191</v>
          </cell>
          <cell r="GI33">
            <v>202</v>
          </cell>
          <cell r="GJ33">
            <v>187</v>
          </cell>
          <cell r="GK33">
            <v>209</v>
          </cell>
          <cell r="GL33">
            <v>130</v>
          </cell>
          <cell r="GM33">
            <v>215</v>
          </cell>
          <cell r="GN33">
            <v>169</v>
          </cell>
          <cell r="GO33">
            <v>197</v>
          </cell>
          <cell r="GP33">
            <v>177</v>
          </cell>
          <cell r="GQ33">
            <v>189</v>
          </cell>
          <cell r="GR33">
            <v>189</v>
          </cell>
          <cell r="GS33">
            <v>187</v>
          </cell>
          <cell r="GT33">
            <v>140</v>
          </cell>
          <cell r="GU33">
            <v>151</v>
          </cell>
          <cell r="GV33">
            <v>167</v>
          </cell>
          <cell r="GW33">
            <v>133</v>
          </cell>
          <cell r="GX33">
            <v>176</v>
          </cell>
          <cell r="GY33">
            <v>202</v>
          </cell>
          <cell r="GZ33">
            <v>218</v>
          </cell>
          <cell r="HA33">
            <v>171</v>
          </cell>
          <cell r="HB33">
            <v>173</v>
          </cell>
          <cell r="HC33">
            <v>144</v>
          </cell>
          <cell r="HD33">
            <v>145</v>
          </cell>
          <cell r="HE33">
            <v>147</v>
          </cell>
          <cell r="HF33">
            <v>281</v>
          </cell>
          <cell r="HG33">
            <v>299</v>
          </cell>
          <cell r="HI33" t="str">
            <v>SAN ANDRES</v>
          </cell>
          <cell r="HJ33">
            <v>187</v>
          </cell>
          <cell r="HK33">
            <v>186</v>
          </cell>
          <cell r="HL33">
            <v>182</v>
          </cell>
          <cell r="HM33">
            <v>219</v>
          </cell>
          <cell r="HN33">
            <v>229</v>
          </cell>
          <cell r="HO33">
            <v>210</v>
          </cell>
          <cell r="HP33">
            <v>250</v>
          </cell>
          <cell r="HQ33">
            <v>283</v>
          </cell>
          <cell r="HR33">
            <v>238</v>
          </cell>
          <cell r="HS33">
            <v>236</v>
          </cell>
          <cell r="HT33">
            <v>263</v>
          </cell>
          <cell r="HU33">
            <v>268</v>
          </cell>
          <cell r="HV33">
            <v>287</v>
          </cell>
          <cell r="HW33">
            <v>255</v>
          </cell>
          <cell r="HX33">
            <v>249</v>
          </cell>
          <cell r="HY33">
            <v>204</v>
          </cell>
          <cell r="HZ33">
            <v>37</v>
          </cell>
          <cell r="IA33">
            <v>78</v>
          </cell>
          <cell r="IB33">
            <v>227</v>
          </cell>
          <cell r="IC33">
            <v>223</v>
          </cell>
          <cell r="ID33">
            <v>325</v>
          </cell>
          <cell r="IE33">
            <v>219</v>
          </cell>
          <cell r="IF33">
            <v>219</v>
          </cell>
          <cell r="IG33">
            <v>171</v>
          </cell>
          <cell r="IH33">
            <v>173</v>
          </cell>
          <cell r="II33">
            <v>219</v>
          </cell>
          <cell r="IJ33">
            <v>176</v>
          </cell>
          <cell r="IK33">
            <v>137</v>
          </cell>
          <cell r="IL33">
            <v>249</v>
          </cell>
          <cell r="IM33">
            <v>195</v>
          </cell>
          <cell r="IN33">
            <v>118</v>
          </cell>
          <cell r="IO33">
            <v>127</v>
          </cell>
          <cell r="IP33">
            <v>236</v>
          </cell>
          <cell r="IQ33">
            <v>221</v>
          </cell>
          <cell r="IR33">
            <v>222</v>
          </cell>
          <cell r="IS33">
            <v>182</v>
          </cell>
          <cell r="IT33">
            <v>180</v>
          </cell>
          <cell r="IU33">
            <v>157</v>
          </cell>
          <cell r="IV33">
            <v>182</v>
          </cell>
          <cell r="IW33">
            <v>180</v>
          </cell>
          <cell r="IX33">
            <v>176</v>
          </cell>
          <cell r="IY33">
            <v>142</v>
          </cell>
          <cell r="IZ33">
            <v>193</v>
          </cell>
          <cell r="JA33">
            <v>164</v>
          </cell>
          <cell r="JB33">
            <v>243</v>
          </cell>
          <cell r="JC33">
            <v>173</v>
          </cell>
          <cell r="JD33">
            <v>208</v>
          </cell>
          <cell r="JE33">
            <v>153</v>
          </cell>
          <cell r="JF33">
            <v>137</v>
          </cell>
          <cell r="JG33">
            <v>92</v>
          </cell>
          <cell r="JH33">
            <v>131</v>
          </cell>
          <cell r="JI33">
            <v>103</v>
          </cell>
          <cell r="JK33" t="str">
            <v>SAN ANDRES</v>
          </cell>
          <cell r="JL33">
            <v>171</v>
          </cell>
          <cell r="JM33">
            <v>136</v>
          </cell>
          <cell r="JN33">
            <v>125</v>
          </cell>
          <cell r="JO33">
            <v>152</v>
          </cell>
          <cell r="JP33">
            <v>148</v>
          </cell>
          <cell r="JQ33">
            <v>173</v>
          </cell>
          <cell r="JR33">
            <v>263</v>
          </cell>
          <cell r="JS33">
            <v>212</v>
          </cell>
          <cell r="JT33">
            <v>202</v>
          </cell>
          <cell r="JU33">
            <v>81</v>
          </cell>
          <cell r="JV33">
            <v>235</v>
          </cell>
          <cell r="JW33">
            <v>277</v>
          </cell>
          <cell r="JX33">
            <v>151</v>
          </cell>
          <cell r="JY33">
            <v>283</v>
          </cell>
          <cell r="JZ33">
            <v>156</v>
          </cell>
          <cell r="KA33">
            <v>176</v>
          </cell>
          <cell r="KB33">
            <v>215</v>
          </cell>
          <cell r="KC33">
            <v>135</v>
          </cell>
          <cell r="KD33">
            <v>193</v>
          </cell>
          <cell r="KE33">
            <v>176</v>
          </cell>
          <cell r="KF33">
            <v>195</v>
          </cell>
          <cell r="KG33">
            <v>99</v>
          </cell>
          <cell r="KH33">
            <v>141</v>
          </cell>
          <cell r="KI33">
            <v>115</v>
          </cell>
          <cell r="KJ33">
            <v>220</v>
          </cell>
          <cell r="KK33">
            <v>104</v>
          </cell>
          <cell r="KL33">
            <v>176</v>
          </cell>
          <cell r="KM33">
            <v>161</v>
          </cell>
          <cell r="KN33">
            <v>167</v>
          </cell>
          <cell r="KO33">
            <v>215</v>
          </cell>
          <cell r="KP33">
            <v>163</v>
          </cell>
          <cell r="KQ33">
            <v>167</v>
          </cell>
          <cell r="KR33">
            <v>211</v>
          </cell>
          <cell r="KS33">
            <v>142</v>
          </cell>
          <cell r="KT33">
            <v>199</v>
          </cell>
          <cell r="KU33">
            <v>208</v>
          </cell>
          <cell r="KV33">
            <v>184</v>
          </cell>
          <cell r="KW33">
            <v>199</v>
          </cell>
          <cell r="KX33">
            <v>104</v>
          </cell>
          <cell r="KY33">
            <v>141</v>
          </cell>
          <cell r="KZ33">
            <v>229</v>
          </cell>
          <cell r="LA33">
            <v>184</v>
          </cell>
          <cell r="LB33">
            <v>221</v>
          </cell>
          <cell r="LC33">
            <v>227</v>
          </cell>
          <cell r="LD33">
            <v>180</v>
          </cell>
          <cell r="LE33">
            <v>209</v>
          </cell>
          <cell r="LF33">
            <v>139</v>
          </cell>
          <cell r="LG33">
            <v>147</v>
          </cell>
          <cell r="LH33">
            <v>126</v>
          </cell>
          <cell r="LI33">
            <v>141</v>
          </cell>
          <cell r="LJ33">
            <v>124</v>
          </cell>
          <cell r="LK33">
            <v>93</v>
          </cell>
          <cell r="LM33" t="str">
            <v>SAN ANDRES</v>
          </cell>
          <cell r="LN33">
            <v>92</v>
          </cell>
          <cell r="LO33">
            <v>107</v>
          </cell>
          <cell r="LP33">
            <v>150</v>
          </cell>
          <cell r="LQ33">
            <v>154</v>
          </cell>
          <cell r="LR33">
            <v>141</v>
          </cell>
          <cell r="LS33">
            <v>156</v>
          </cell>
          <cell r="LT33">
            <v>190</v>
          </cell>
          <cell r="LU33">
            <v>93</v>
          </cell>
          <cell r="LV33">
            <v>91</v>
          </cell>
          <cell r="LW33">
            <v>227</v>
          </cell>
          <cell r="LX33">
            <v>247</v>
          </cell>
          <cell r="LY33">
            <v>278</v>
          </cell>
          <cell r="LZ33">
            <v>212</v>
          </cell>
          <cell r="MA33">
            <v>289</v>
          </cell>
          <cell r="MB33">
            <v>259</v>
          </cell>
          <cell r="MC33">
            <v>164</v>
          </cell>
          <cell r="MD33">
            <v>183</v>
          </cell>
          <cell r="ME33">
            <v>148</v>
          </cell>
          <cell r="MF33">
            <v>150</v>
          </cell>
          <cell r="MG33">
            <v>167</v>
          </cell>
          <cell r="MH33">
            <v>150</v>
          </cell>
          <cell r="MI33">
            <v>150</v>
          </cell>
          <cell r="MJ33">
            <v>200</v>
          </cell>
          <cell r="MK33">
            <v>208</v>
          </cell>
          <cell r="ML33">
            <v>166</v>
          </cell>
          <cell r="MM33">
            <v>166</v>
          </cell>
          <cell r="MN33">
            <v>229</v>
          </cell>
          <cell r="MO33">
            <v>146</v>
          </cell>
          <cell r="MP33">
            <v>136</v>
          </cell>
          <cell r="MQ33">
            <v>160</v>
          </cell>
          <cell r="MR33">
            <v>230</v>
          </cell>
          <cell r="MS33">
            <v>196</v>
          </cell>
          <cell r="MT33">
            <v>187</v>
          </cell>
          <cell r="MU33">
            <v>169</v>
          </cell>
          <cell r="MV33">
            <v>188</v>
          </cell>
          <cell r="MW33">
            <v>185</v>
          </cell>
          <cell r="MX33">
            <v>256</v>
          </cell>
          <cell r="MY33">
            <v>169</v>
          </cell>
          <cell r="MZ33">
            <v>208</v>
          </cell>
          <cell r="NA33">
            <v>220</v>
          </cell>
          <cell r="NB33">
            <v>193</v>
          </cell>
          <cell r="NC33">
            <v>173</v>
          </cell>
          <cell r="ND33">
            <v>169</v>
          </cell>
          <cell r="NE33">
            <v>157</v>
          </cell>
          <cell r="NF33">
            <v>222</v>
          </cell>
          <cell r="NG33">
            <v>149</v>
          </cell>
          <cell r="NH33">
            <v>184</v>
          </cell>
          <cell r="NI33">
            <v>197</v>
          </cell>
          <cell r="NJ33">
            <v>166</v>
          </cell>
          <cell r="NK33">
            <v>214</v>
          </cell>
          <cell r="NL33">
            <v>134</v>
          </cell>
          <cell r="NM33">
            <v>201</v>
          </cell>
          <cell r="NO33" t="str">
            <v>SAN ANDRES</v>
          </cell>
          <cell r="NP33">
            <v>60</v>
          </cell>
          <cell r="NQ33">
            <v>154</v>
          </cell>
          <cell r="NR33">
            <v>179</v>
          </cell>
          <cell r="NS33">
            <v>166</v>
          </cell>
          <cell r="NT33">
            <v>167</v>
          </cell>
          <cell r="NU33">
            <v>172</v>
          </cell>
          <cell r="NV33">
            <v>262</v>
          </cell>
          <cell r="NW33">
            <v>155</v>
          </cell>
          <cell r="NX33">
            <v>212</v>
          </cell>
          <cell r="NY33">
            <v>210</v>
          </cell>
          <cell r="NZ33">
            <v>211</v>
          </cell>
          <cell r="OA33">
            <v>298</v>
          </cell>
          <cell r="OB33">
            <v>81</v>
          </cell>
          <cell r="OC33">
            <v>68</v>
          </cell>
          <cell r="OD33">
            <v>36</v>
          </cell>
          <cell r="OE33">
            <v>38</v>
          </cell>
          <cell r="OF33">
            <v>42</v>
          </cell>
          <cell r="OG33">
            <v>17</v>
          </cell>
          <cell r="OH33">
            <v>29</v>
          </cell>
          <cell r="OI33">
            <v>21</v>
          </cell>
          <cell r="OJ33">
            <v>20</v>
          </cell>
          <cell r="OK33">
            <v>19</v>
          </cell>
          <cell r="OL33">
            <v>18</v>
          </cell>
          <cell r="OM33">
            <v>15</v>
          </cell>
          <cell r="ON33">
            <v>53</v>
          </cell>
          <cell r="OO33">
            <v>25</v>
          </cell>
          <cell r="OP33">
            <v>20</v>
          </cell>
          <cell r="OQ33">
            <v>81</v>
          </cell>
          <cell r="OR33">
            <v>20</v>
          </cell>
          <cell r="OS33">
            <v>22</v>
          </cell>
          <cell r="OT33">
            <v>32</v>
          </cell>
          <cell r="OU33">
            <v>88</v>
          </cell>
          <cell r="OV33">
            <v>51</v>
          </cell>
          <cell r="OW33">
            <v>22</v>
          </cell>
          <cell r="OX33">
            <v>128</v>
          </cell>
          <cell r="OY33">
            <v>269</v>
          </cell>
          <cell r="OZ33">
            <v>29</v>
          </cell>
          <cell r="PA33">
            <v>68</v>
          </cell>
          <cell r="PB33">
            <v>26</v>
          </cell>
          <cell r="PC33">
            <v>43</v>
          </cell>
          <cell r="PD33">
            <v>39</v>
          </cell>
          <cell r="PE33">
            <v>49</v>
          </cell>
          <cell r="PF33">
            <v>70</v>
          </cell>
          <cell r="PG33">
            <v>18</v>
          </cell>
          <cell r="PH33">
            <v>65</v>
          </cell>
          <cell r="PI33">
            <v>79</v>
          </cell>
          <cell r="PJ33">
            <v>40</v>
          </cell>
          <cell r="PK33">
            <v>119</v>
          </cell>
          <cell r="PL33">
            <v>67</v>
          </cell>
          <cell r="PM33">
            <v>71</v>
          </cell>
          <cell r="PN33">
            <v>75</v>
          </cell>
          <cell r="PO33">
            <v>69</v>
          </cell>
          <cell r="PQ33" t="str">
            <v>SAN ANDRES</v>
          </cell>
          <cell r="PR33">
            <v>3</v>
          </cell>
          <cell r="PS33">
            <v>50</v>
          </cell>
          <cell r="PT33">
            <v>51</v>
          </cell>
          <cell r="PU33">
            <v>70</v>
          </cell>
          <cell r="PV33">
            <v>54</v>
          </cell>
          <cell r="PW33">
            <v>95</v>
          </cell>
          <cell r="PX33">
            <v>92</v>
          </cell>
          <cell r="PY33">
            <v>70</v>
          </cell>
          <cell r="PZ33">
            <v>94</v>
          </cell>
          <cell r="QA33">
            <v>67</v>
          </cell>
          <cell r="QB33">
            <v>34</v>
          </cell>
          <cell r="QC33">
            <v>62</v>
          </cell>
          <cell r="QD33">
            <v>94</v>
          </cell>
          <cell r="QE33">
            <v>75</v>
          </cell>
          <cell r="QF33">
            <v>164</v>
          </cell>
          <cell r="QG33">
            <v>91</v>
          </cell>
          <cell r="QH33">
            <v>117</v>
          </cell>
          <cell r="QI33">
            <v>155</v>
          </cell>
          <cell r="QJ33">
            <v>77</v>
          </cell>
          <cell r="QK33">
            <v>55</v>
          </cell>
          <cell r="QL33">
            <v>79</v>
          </cell>
          <cell r="QM33">
            <v>55</v>
          </cell>
          <cell r="QN33">
            <v>48</v>
          </cell>
          <cell r="QO33">
            <v>67</v>
          </cell>
          <cell r="QP33">
            <v>58</v>
          </cell>
          <cell r="QQ33">
            <v>168</v>
          </cell>
          <cell r="QR33">
            <v>310</v>
          </cell>
          <cell r="QS33">
            <v>155</v>
          </cell>
          <cell r="QT33">
            <v>120</v>
          </cell>
          <cell r="QU33">
            <v>95</v>
          </cell>
          <cell r="QV33">
            <v>112</v>
          </cell>
          <cell r="QW33">
            <v>119</v>
          </cell>
          <cell r="QX33">
            <v>114</v>
          </cell>
          <cell r="QY33">
            <v>138</v>
          </cell>
          <cell r="QZ33">
            <v>116</v>
          </cell>
          <cell r="RA33">
            <v>330</v>
          </cell>
          <cell r="RB33">
            <v>65</v>
          </cell>
          <cell r="RC33">
            <v>135</v>
          </cell>
          <cell r="RD33">
            <v>131</v>
          </cell>
          <cell r="RE33">
            <v>180</v>
          </cell>
          <cell r="RF33">
            <v>172</v>
          </cell>
          <cell r="RG33">
            <v>152</v>
          </cell>
          <cell r="RH33">
            <v>200</v>
          </cell>
          <cell r="RI33">
            <v>257</v>
          </cell>
          <cell r="RJ33">
            <v>225</v>
          </cell>
          <cell r="RK33">
            <v>186</v>
          </cell>
          <cell r="RL33">
            <v>223</v>
          </cell>
          <cell r="RM33">
            <v>175</v>
          </cell>
          <cell r="RN33">
            <v>121</v>
          </cell>
          <cell r="RO33">
            <v>144</v>
          </cell>
          <cell r="RP33">
            <v>121</v>
          </cell>
          <cell r="RQ33">
            <v>150</v>
          </cell>
          <cell r="RS33" t="str">
            <v>SAN ANDRES</v>
          </cell>
          <cell r="RT33">
            <v>331</v>
          </cell>
          <cell r="RU33">
            <v>230</v>
          </cell>
          <cell r="RV33">
            <v>321</v>
          </cell>
          <cell r="RW33">
            <v>176</v>
          </cell>
          <cell r="RX33">
            <v>84</v>
          </cell>
          <cell r="RY33">
            <v>103</v>
          </cell>
          <cell r="RZ33">
            <v>180</v>
          </cell>
          <cell r="SA33">
            <v>64</v>
          </cell>
          <cell r="SB33">
            <v>101</v>
          </cell>
          <cell r="SC33">
            <v>389</v>
          </cell>
          <cell r="SD33">
            <v>278</v>
          </cell>
          <cell r="SE33">
            <v>107</v>
          </cell>
          <cell r="SF33">
            <v>124</v>
          </cell>
          <cell r="SG33">
            <v>109</v>
          </cell>
          <cell r="SH33">
            <v>211</v>
          </cell>
          <cell r="SI33">
            <v>321</v>
          </cell>
          <cell r="SJ33">
            <v>124</v>
          </cell>
          <cell r="SK33">
            <v>256</v>
          </cell>
          <cell r="SL33">
            <v>339</v>
          </cell>
          <cell r="SM33">
            <v>171</v>
          </cell>
          <cell r="SN33">
            <v>347</v>
          </cell>
          <cell r="SO33">
            <v>207</v>
          </cell>
          <cell r="SP33">
            <v>100</v>
          </cell>
          <cell r="SQ33">
            <v>344</v>
          </cell>
          <cell r="SR33">
            <v>253</v>
          </cell>
          <cell r="SS33">
            <v>179</v>
          </cell>
          <cell r="ST33">
            <v>173</v>
          </cell>
          <cell r="SU33">
            <v>136</v>
          </cell>
          <cell r="SV33">
            <v>88</v>
          </cell>
          <cell r="SW33">
            <v>264</v>
          </cell>
          <cell r="SX33">
            <v>106</v>
          </cell>
          <cell r="SY33">
            <v>236</v>
          </cell>
          <cell r="SZ33">
            <v>115</v>
          </cell>
          <cell r="TA33">
            <v>102</v>
          </cell>
          <cell r="TB33">
            <v>117</v>
          </cell>
          <cell r="TC33">
            <v>132</v>
          </cell>
          <cell r="TD33">
            <v>132</v>
          </cell>
          <cell r="TE33">
            <v>115</v>
          </cell>
          <cell r="TF33">
            <v>148</v>
          </cell>
          <cell r="TG33">
            <v>89</v>
          </cell>
          <cell r="TH33">
            <v>240</v>
          </cell>
          <cell r="TI33">
            <v>127</v>
          </cell>
          <cell r="TJ33">
            <v>103</v>
          </cell>
          <cell r="TK33">
            <v>119</v>
          </cell>
          <cell r="TL33">
            <v>103</v>
          </cell>
          <cell r="TM33">
            <v>99</v>
          </cell>
          <cell r="TN33">
            <v>116</v>
          </cell>
          <cell r="TO33">
            <v>134</v>
          </cell>
        </row>
        <row r="34">
          <cell r="FG34" t="str">
            <v>SANTANDER</v>
          </cell>
          <cell r="FH34">
            <v>3509</v>
          </cell>
          <cell r="FI34">
            <v>2313</v>
          </cell>
          <cell r="FJ34">
            <v>2218</v>
          </cell>
          <cell r="FK34">
            <v>2134</v>
          </cell>
          <cell r="FL34">
            <v>2489</v>
          </cell>
          <cell r="FM34">
            <v>2581</v>
          </cell>
          <cell r="FN34">
            <v>2995</v>
          </cell>
          <cell r="FO34">
            <v>2886</v>
          </cell>
          <cell r="FP34">
            <v>3192</v>
          </cell>
          <cell r="FQ34">
            <v>3074</v>
          </cell>
          <cell r="FR34">
            <v>2205</v>
          </cell>
          <cell r="FS34">
            <v>2238</v>
          </cell>
          <cell r="FT34">
            <v>2978</v>
          </cell>
          <cell r="FU34">
            <v>2825</v>
          </cell>
          <cell r="FV34">
            <v>2862</v>
          </cell>
          <cell r="FW34">
            <v>2890</v>
          </cell>
          <cell r="FX34">
            <v>3291</v>
          </cell>
          <cell r="FY34">
            <v>2604</v>
          </cell>
          <cell r="FZ34">
            <v>2928</v>
          </cell>
          <cell r="GA34">
            <v>3482</v>
          </cell>
          <cell r="GB34">
            <v>3545</v>
          </cell>
          <cell r="GC34">
            <v>3230</v>
          </cell>
          <cell r="GD34">
            <v>4635</v>
          </cell>
          <cell r="GE34">
            <v>4664</v>
          </cell>
          <cell r="GF34">
            <v>4261</v>
          </cell>
          <cell r="GG34">
            <v>3358</v>
          </cell>
          <cell r="GH34">
            <v>3407</v>
          </cell>
          <cell r="GI34">
            <v>3443</v>
          </cell>
          <cell r="GJ34">
            <v>3390</v>
          </cell>
          <cell r="GK34">
            <v>3848</v>
          </cell>
          <cell r="GL34">
            <v>4835</v>
          </cell>
          <cell r="GM34">
            <v>3366</v>
          </cell>
          <cell r="GN34">
            <v>3575</v>
          </cell>
          <cell r="GO34">
            <v>3633</v>
          </cell>
          <cell r="GP34">
            <v>4433</v>
          </cell>
          <cell r="GQ34">
            <v>4731</v>
          </cell>
          <cell r="GR34">
            <v>3467</v>
          </cell>
          <cell r="GS34">
            <v>3683</v>
          </cell>
          <cell r="GT34">
            <v>3483</v>
          </cell>
          <cell r="GU34">
            <v>3040</v>
          </cell>
          <cell r="GV34">
            <v>2649</v>
          </cell>
          <cell r="GW34">
            <v>2978</v>
          </cell>
          <cell r="GX34">
            <v>2744</v>
          </cell>
          <cell r="GY34">
            <v>2738</v>
          </cell>
          <cell r="GZ34">
            <v>2597</v>
          </cell>
          <cell r="HA34">
            <v>3122</v>
          </cell>
          <cell r="HB34">
            <v>3223</v>
          </cell>
          <cell r="HC34">
            <v>2969</v>
          </cell>
          <cell r="HD34">
            <v>2867</v>
          </cell>
          <cell r="HE34">
            <v>3352</v>
          </cell>
          <cell r="HF34">
            <v>2843</v>
          </cell>
          <cell r="HG34">
            <v>2780</v>
          </cell>
          <cell r="HI34" t="str">
            <v>SANTANDER</v>
          </cell>
          <cell r="HJ34">
            <v>2768</v>
          </cell>
          <cell r="HK34">
            <v>3349</v>
          </cell>
          <cell r="HL34">
            <v>3358</v>
          </cell>
          <cell r="HM34">
            <v>3717</v>
          </cell>
          <cell r="HN34">
            <v>3425</v>
          </cell>
          <cell r="HO34">
            <v>3517</v>
          </cell>
          <cell r="HP34">
            <v>2900</v>
          </cell>
          <cell r="HQ34">
            <v>3014</v>
          </cell>
          <cell r="HR34">
            <v>4163</v>
          </cell>
          <cell r="HS34">
            <v>3856</v>
          </cell>
          <cell r="HT34">
            <v>3264</v>
          </cell>
          <cell r="HU34">
            <v>3502</v>
          </cell>
          <cell r="HV34">
            <v>3970</v>
          </cell>
          <cell r="HW34">
            <v>2586</v>
          </cell>
          <cell r="HX34">
            <v>2759</v>
          </cell>
          <cell r="HY34">
            <v>3423</v>
          </cell>
          <cell r="HZ34">
            <v>3402</v>
          </cell>
          <cell r="IA34">
            <v>3489</v>
          </cell>
          <cell r="IB34">
            <v>4011</v>
          </cell>
          <cell r="IC34">
            <v>4193</v>
          </cell>
          <cell r="ID34">
            <v>3711</v>
          </cell>
          <cell r="IE34">
            <v>4360</v>
          </cell>
          <cell r="IF34">
            <v>4336</v>
          </cell>
          <cell r="IG34">
            <v>4101</v>
          </cell>
          <cell r="IH34">
            <v>3702</v>
          </cell>
          <cell r="II34">
            <v>2997</v>
          </cell>
          <cell r="IJ34">
            <v>3905</v>
          </cell>
          <cell r="IK34">
            <v>3444</v>
          </cell>
          <cell r="IL34">
            <v>4075</v>
          </cell>
          <cell r="IM34">
            <v>4016</v>
          </cell>
          <cell r="IN34">
            <v>5056</v>
          </cell>
          <cell r="IO34">
            <v>5743</v>
          </cell>
          <cell r="IP34">
            <v>5184</v>
          </cell>
          <cell r="IQ34">
            <v>5546</v>
          </cell>
          <cell r="IR34">
            <v>5312</v>
          </cell>
          <cell r="IS34">
            <v>5303</v>
          </cell>
          <cell r="IT34">
            <v>4920</v>
          </cell>
          <cell r="IU34">
            <v>5039</v>
          </cell>
          <cell r="IV34">
            <v>4514</v>
          </cell>
          <cell r="IW34">
            <v>4414</v>
          </cell>
          <cell r="IX34">
            <v>3872</v>
          </cell>
          <cell r="IY34">
            <v>3545</v>
          </cell>
          <cell r="IZ34">
            <v>4042</v>
          </cell>
          <cell r="JA34">
            <v>3429</v>
          </cell>
          <cell r="JB34">
            <v>3313</v>
          </cell>
          <cell r="JC34">
            <v>3669</v>
          </cell>
          <cell r="JD34">
            <v>3826</v>
          </cell>
          <cell r="JE34">
            <v>3758</v>
          </cell>
          <cell r="JF34">
            <v>3105</v>
          </cell>
          <cell r="JG34">
            <v>3123</v>
          </cell>
          <cell r="JH34">
            <v>2870</v>
          </cell>
          <cell r="JI34">
            <v>2422</v>
          </cell>
          <cell r="JK34" t="str">
            <v>SANTANDER</v>
          </cell>
          <cell r="JL34">
            <v>2763</v>
          </cell>
          <cell r="JM34">
            <v>3350</v>
          </cell>
          <cell r="JN34">
            <v>3347</v>
          </cell>
          <cell r="JO34">
            <v>3212</v>
          </cell>
          <cell r="JP34">
            <v>2909</v>
          </cell>
          <cell r="JQ34">
            <v>3254</v>
          </cell>
          <cell r="JR34">
            <v>3673</v>
          </cell>
          <cell r="JS34">
            <v>4210</v>
          </cell>
          <cell r="JT34">
            <v>5286</v>
          </cell>
          <cell r="JU34">
            <v>4262</v>
          </cell>
          <cell r="JV34">
            <v>3694</v>
          </cell>
          <cell r="JW34">
            <v>3221</v>
          </cell>
          <cell r="JX34">
            <v>3438</v>
          </cell>
          <cell r="JY34">
            <v>3334</v>
          </cell>
          <cell r="JZ34">
            <v>3749</v>
          </cell>
          <cell r="KA34">
            <v>4662</v>
          </cell>
          <cell r="KB34">
            <v>4095</v>
          </cell>
          <cell r="KC34">
            <v>4702</v>
          </cell>
          <cell r="KD34">
            <v>3444</v>
          </cell>
          <cell r="KE34">
            <v>5416</v>
          </cell>
          <cell r="KF34">
            <v>5709</v>
          </cell>
          <cell r="KG34">
            <v>4223</v>
          </cell>
          <cell r="KH34">
            <v>4607</v>
          </cell>
          <cell r="KI34">
            <v>5529</v>
          </cell>
          <cell r="KJ34">
            <v>5779</v>
          </cell>
          <cell r="KK34">
            <v>3927</v>
          </cell>
          <cell r="KL34">
            <v>4707</v>
          </cell>
          <cell r="KM34">
            <v>4478</v>
          </cell>
          <cell r="KN34">
            <v>4902</v>
          </cell>
          <cell r="KO34">
            <v>4793</v>
          </cell>
          <cell r="KP34">
            <v>3943</v>
          </cell>
          <cell r="KQ34">
            <v>4432</v>
          </cell>
          <cell r="KR34">
            <v>4896</v>
          </cell>
          <cell r="KS34">
            <v>4066</v>
          </cell>
          <cell r="KT34">
            <v>4603</v>
          </cell>
          <cell r="KU34">
            <v>4108</v>
          </cell>
          <cell r="KV34">
            <v>4221</v>
          </cell>
          <cell r="KW34">
            <v>4521</v>
          </cell>
          <cell r="KX34">
            <v>4125</v>
          </cell>
          <cell r="KY34">
            <v>4005</v>
          </cell>
          <cell r="KZ34">
            <v>3471</v>
          </cell>
          <cell r="LA34">
            <v>3950</v>
          </cell>
          <cell r="LB34">
            <v>4032</v>
          </cell>
          <cell r="LC34">
            <v>3412</v>
          </cell>
          <cell r="LD34">
            <v>3618</v>
          </cell>
          <cell r="LE34">
            <v>4450</v>
          </cell>
          <cell r="LF34">
            <v>4580</v>
          </cell>
          <cell r="LG34">
            <v>4352</v>
          </cell>
          <cell r="LH34">
            <v>4368</v>
          </cell>
          <cell r="LI34">
            <v>4570</v>
          </cell>
          <cell r="LJ34">
            <v>2878</v>
          </cell>
          <cell r="LK34">
            <v>3333</v>
          </cell>
          <cell r="LM34" t="str">
            <v>SANTANDER</v>
          </cell>
          <cell r="LN34">
            <v>2867</v>
          </cell>
          <cell r="LO34">
            <v>3661</v>
          </cell>
          <cell r="LP34">
            <v>3018</v>
          </cell>
          <cell r="LQ34">
            <v>2658</v>
          </cell>
          <cell r="LR34">
            <v>2276</v>
          </cell>
          <cell r="LS34">
            <v>2110</v>
          </cell>
          <cell r="LT34">
            <v>2519</v>
          </cell>
          <cell r="LU34">
            <v>3048</v>
          </cell>
          <cell r="LV34">
            <v>2735</v>
          </cell>
          <cell r="LW34">
            <v>3498</v>
          </cell>
          <cell r="LX34">
            <v>3811</v>
          </cell>
          <cell r="LY34">
            <v>3137</v>
          </cell>
          <cell r="LZ34">
            <v>3285</v>
          </cell>
          <cell r="MA34">
            <v>3709</v>
          </cell>
          <cell r="MB34">
            <v>3202</v>
          </cell>
          <cell r="MC34">
            <v>2739</v>
          </cell>
          <cell r="MD34">
            <v>3485</v>
          </cell>
          <cell r="ME34">
            <v>2921</v>
          </cell>
          <cell r="MF34">
            <v>3273</v>
          </cell>
          <cell r="MG34">
            <v>3176</v>
          </cell>
          <cell r="MH34">
            <v>3581</v>
          </cell>
          <cell r="MI34">
            <v>2152</v>
          </cell>
          <cell r="MJ34">
            <v>3803</v>
          </cell>
          <cell r="MK34">
            <v>3692</v>
          </cell>
          <cell r="ML34">
            <v>4091</v>
          </cell>
          <cell r="MM34">
            <v>4323</v>
          </cell>
          <cell r="MN34">
            <v>4301</v>
          </cell>
          <cell r="MO34">
            <v>4343</v>
          </cell>
          <cell r="MP34">
            <v>4503</v>
          </cell>
          <cell r="MQ34">
            <v>4692</v>
          </cell>
          <cell r="MR34">
            <v>4506</v>
          </cell>
          <cell r="MS34">
            <v>4044</v>
          </cell>
          <cell r="MT34">
            <v>3792</v>
          </cell>
          <cell r="MU34">
            <v>3945</v>
          </cell>
          <cell r="MV34">
            <v>4139</v>
          </cell>
          <cell r="MW34">
            <v>4034</v>
          </cell>
          <cell r="MX34">
            <v>3174</v>
          </cell>
          <cell r="MY34">
            <v>3356</v>
          </cell>
          <cell r="MZ34">
            <v>4097</v>
          </cell>
          <cell r="NA34">
            <v>3727</v>
          </cell>
          <cell r="NB34">
            <v>3477</v>
          </cell>
          <cell r="NC34">
            <v>3977</v>
          </cell>
          <cell r="ND34">
            <v>4093</v>
          </cell>
          <cell r="NE34">
            <v>4052</v>
          </cell>
          <cell r="NF34">
            <v>3803</v>
          </cell>
          <cell r="NG34">
            <v>4288</v>
          </cell>
          <cell r="NH34">
            <v>4342</v>
          </cell>
          <cell r="NI34">
            <v>4190</v>
          </cell>
          <cell r="NJ34">
            <v>3085</v>
          </cell>
          <cell r="NK34">
            <v>3392</v>
          </cell>
          <cell r="NL34">
            <v>2943</v>
          </cell>
          <cell r="NM34">
            <v>2279</v>
          </cell>
          <cell r="NO34" t="str">
            <v>SANTANDER</v>
          </cell>
          <cell r="NP34">
            <v>3643</v>
          </cell>
          <cell r="NQ34">
            <v>5445</v>
          </cell>
          <cell r="NR34">
            <v>5361</v>
          </cell>
          <cell r="NS34">
            <v>4622</v>
          </cell>
          <cell r="NT34">
            <v>4248</v>
          </cell>
          <cell r="NU34">
            <v>4796</v>
          </cell>
          <cell r="NV34">
            <v>5037</v>
          </cell>
          <cell r="NW34">
            <v>5017</v>
          </cell>
          <cell r="NX34">
            <v>4810</v>
          </cell>
          <cell r="NY34">
            <v>5263</v>
          </cell>
          <cell r="NZ34">
            <v>6633</v>
          </cell>
          <cell r="OA34">
            <v>6095</v>
          </cell>
          <cell r="OB34">
            <v>2617</v>
          </cell>
          <cell r="OC34">
            <v>2175</v>
          </cell>
          <cell r="OD34">
            <v>1219</v>
          </cell>
          <cell r="OE34">
            <v>1494</v>
          </cell>
          <cell r="OF34">
            <v>1267</v>
          </cell>
          <cell r="OG34">
            <v>1128</v>
          </cell>
          <cell r="OH34">
            <v>1050</v>
          </cell>
          <cell r="OI34">
            <v>1212</v>
          </cell>
          <cell r="OJ34">
            <v>1100</v>
          </cell>
          <cell r="OK34">
            <v>1090</v>
          </cell>
          <cell r="OL34">
            <v>1211</v>
          </cell>
          <cell r="OM34">
            <v>1154</v>
          </cell>
          <cell r="ON34">
            <v>1272</v>
          </cell>
          <cell r="OO34">
            <v>1142</v>
          </cell>
          <cell r="OP34">
            <v>1781</v>
          </cell>
          <cell r="OQ34">
            <v>2003</v>
          </cell>
          <cell r="OR34">
            <v>2282</v>
          </cell>
          <cell r="OS34">
            <v>2891</v>
          </cell>
          <cell r="OT34">
            <v>2931</v>
          </cell>
          <cell r="OU34">
            <v>2879</v>
          </cell>
          <cell r="OV34">
            <v>2164</v>
          </cell>
          <cell r="OW34">
            <v>2636</v>
          </cell>
          <cell r="OX34">
            <v>2804</v>
          </cell>
          <cell r="OY34">
            <v>2632</v>
          </cell>
          <cell r="OZ34">
            <v>3626</v>
          </cell>
          <cell r="PA34">
            <v>2402</v>
          </cell>
          <cell r="PB34">
            <v>2710</v>
          </cell>
          <cell r="PC34">
            <v>2183</v>
          </cell>
          <cell r="PD34">
            <v>2341</v>
          </cell>
          <cell r="PE34">
            <v>2663</v>
          </cell>
          <cell r="PF34">
            <v>2209</v>
          </cell>
          <cell r="PG34">
            <v>2100</v>
          </cell>
          <cell r="PH34">
            <v>1897</v>
          </cell>
          <cell r="PI34">
            <v>1930</v>
          </cell>
          <cell r="PJ34">
            <v>2086</v>
          </cell>
          <cell r="PK34">
            <v>2273</v>
          </cell>
          <cell r="PL34">
            <v>2309</v>
          </cell>
          <cell r="PM34">
            <v>2200</v>
          </cell>
          <cell r="PN34">
            <v>4324</v>
          </cell>
          <cell r="PO34">
            <v>1832</v>
          </cell>
          <cell r="PQ34" t="str">
            <v>STA MARTA D.E.</v>
          </cell>
          <cell r="PR34">
            <v>2735</v>
          </cell>
          <cell r="PS34">
            <v>2972</v>
          </cell>
          <cell r="PT34">
            <v>3155</v>
          </cell>
          <cell r="PU34">
            <v>2353</v>
          </cell>
          <cell r="PV34">
            <v>1965</v>
          </cell>
          <cell r="PW34">
            <v>1898</v>
          </cell>
          <cell r="PX34">
            <v>1629</v>
          </cell>
          <cell r="PY34">
            <v>1648</v>
          </cell>
          <cell r="PZ34">
            <v>1929</v>
          </cell>
          <cell r="QA34">
            <v>1826</v>
          </cell>
          <cell r="QB34">
            <v>1639</v>
          </cell>
          <cell r="QC34">
            <v>1575</v>
          </cell>
          <cell r="QD34">
            <v>1875</v>
          </cell>
          <cell r="QE34">
            <v>2067</v>
          </cell>
          <cell r="QF34">
            <v>2397</v>
          </cell>
          <cell r="QG34">
            <v>1932</v>
          </cell>
          <cell r="QH34">
            <v>1819</v>
          </cell>
          <cell r="QI34">
            <v>2152</v>
          </cell>
          <cell r="QJ34">
            <v>3557</v>
          </cell>
          <cell r="QK34">
            <v>2980</v>
          </cell>
          <cell r="QL34">
            <v>3910</v>
          </cell>
          <cell r="QM34">
            <v>3429</v>
          </cell>
          <cell r="QN34">
            <v>4588</v>
          </cell>
          <cell r="QO34">
            <v>4145</v>
          </cell>
          <cell r="QP34">
            <v>3755</v>
          </cell>
          <cell r="QQ34">
            <v>3010</v>
          </cell>
          <cell r="QR34">
            <v>3470</v>
          </cell>
          <cell r="QS34">
            <v>2768</v>
          </cell>
          <cell r="QT34">
            <v>2939</v>
          </cell>
          <cell r="QU34">
            <v>2499</v>
          </cell>
          <cell r="QV34">
            <v>2348</v>
          </cell>
          <cell r="QW34">
            <v>2044</v>
          </cell>
          <cell r="QX34">
            <v>2540</v>
          </cell>
          <cell r="QY34">
            <v>2668</v>
          </cell>
          <cell r="QZ34">
            <v>2570</v>
          </cell>
          <cell r="RA34">
            <v>2579</v>
          </cell>
          <cell r="RB34">
            <v>3197</v>
          </cell>
          <cell r="RC34">
            <v>2914</v>
          </cell>
          <cell r="RD34">
            <v>3007</v>
          </cell>
          <cell r="RE34">
            <v>2612</v>
          </cell>
          <cell r="RF34">
            <v>2354</v>
          </cell>
          <cell r="RG34">
            <v>3114</v>
          </cell>
          <cell r="RH34">
            <v>2747</v>
          </cell>
          <cell r="RI34">
            <v>3216</v>
          </cell>
          <cell r="RJ34">
            <v>2903</v>
          </cell>
          <cell r="RK34">
            <v>1312</v>
          </cell>
          <cell r="RL34">
            <v>3551</v>
          </cell>
          <cell r="RM34">
            <v>2918</v>
          </cell>
          <cell r="RN34">
            <v>3141</v>
          </cell>
          <cell r="RO34">
            <v>2820</v>
          </cell>
          <cell r="RP34">
            <v>3527</v>
          </cell>
          <cell r="RQ34">
            <v>3884</v>
          </cell>
          <cell r="RS34" t="str">
            <v>SANTANDER</v>
          </cell>
          <cell r="RT34">
            <v>5013</v>
          </cell>
          <cell r="RU34">
            <v>7026</v>
          </cell>
          <cell r="RV34">
            <v>4950</v>
          </cell>
          <cell r="RW34">
            <v>4172</v>
          </cell>
          <cell r="RX34">
            <v>3077</v>
          </cell>
          <cell r="RY34">
            <v>2094</v>
          </cell>
          <cell r="RZ34">
            <v>2616</v>
          </cell>
          <cell r="SA34">
            <v>3633</v>
          </cell>
          <cell r="SB34">
            <v>2968</v>
          </cell>
          <cell r="SC34">
            <v>3277</v>
          </cell>
          <cell r="SD34">
            <v>2905</v>
          </cell>
          <cell r="SE34">
            <v>3190</v>
          </cell>
          <cell r="SF34">
            <v>3571</v>
          </cell>
          <cell r="SG34">
            <v>2578</v>
          </cell>
          <cell r="SH34">
            <v>3203</v>
          </cell>
          <cell r="SI34">
            <v>2890</v>
          </cell>
          <cell r="SJ34">
            <v>3618</v>
          </cell>
          <cell r="SK34">
            <v>4067</v>
          </cell>
          <cell r="SL34">
            <v>4551</v>
          </cell>
          <cell r="SM34">
            <v>5586</v>
          </cell>
          <cell r="SN34">
            <v>5003</v>
          </cell>
          <cell r="SO34">
            <v>5197</v>
          </cell>
          <cell r="SP34">
            <v>6423</v>
          </cell>
          <cell r="SQ34">
            <v>5409</v>
          </cell>
          <cell r="SR34">
            <v>5211</v>
          </cell>
          <cell r="SS34">
            <v>5299</v>
          </cell>
          <cell r="ST34">
            <v>4846</v>
          </cell>
          <cell r="SU34">
            <v>5626</v>
          </cell>
          <cell r="SV34">
            <v>5330</v>
          </cell>
          <cell r="SW34">
            <v>4915</v>
          </cell>
          <cell r="SX34">
            <v>5062</v>
          </cell>
          <cell r="SY34">
            <v>4142</v>
          </cell>
          <cell r="SZ34">
            <v>4483</v>
          </cell>
          <cell r="TA34">
            <v>5132</v>
          </cell>
          <cell r="TB34">
            <v>4775</v>
          </cell>
          <cell r="TC34">
            <v>4910</v>
          </cell>
          <cell r="TD34">
            <v>5002</v>
          </cell>
          <cell r="TE34">
            <v>4894</v>
          </cell>
          <cell r="TF34">
            <v>5356</v>
          </cell>
          <cell r="TG34">
            <v>5272</v>
          </cell>
          <cell r="TH34">
            <v>4464</v>
          </cell>
          <cell r="TI34">
            <v>4332</v>
          </cell>
          <cell r="TJ34">
            <v>4618</v>
          </cell>
          <cell r="TK34">
            <v>4433</v>
          </cell>
          <cell r="TL34">
            <v>4721</v>
          </cell>
          <cell r="TM34">
            <v>6009</v>
          </cell>
          <cell r="TN34">
            <v>7490</v>
          </cell>
          <cell r="TO34">
            <v>5707</v>
          </cell>
        </row>
        <row r="35">
          <cell r="FG35" t="str">
            <v>STA MARTA D.E.</v>
          </cell>
          <cell r="FH35">
            <v>389</v>
          </cell>
          <cell r="FI35">
            <v>378</v>
          </cell>
          <cell r="FJ35">
            <v>518</v>
          </cell>
          <cell r="FK35">
            <v>472</v>
          </cell>
          <cell r="FL35">
            <v>489</v>
          </cell>
          <cell r="FM35">
            <v>558</v>
          </cell>
          <cell r="FN35">
            <v>640</v>
          </cell>
          <cell r="FO35">
            <v>490</v>
          </cell>
          <cell r="FP35">
            <v>511</v>
          </cell>
          <cell r="FQ35">
            <v>545</v>
          </cell>
          <cell r="FR35">
            <v>470</v>
          </cell>
          <cell r="FS35">
            <v>282</v>
          </cell>
          <cell r="FT35">
            <v>499</v>
          </cell>
          <cell r="FU35">
            <v>429</v>
          </cell>
          <cell r="FV35">
            <v>479</v>
          </cell>
          <cell r="FW35">
            <v>480</v>
          </cell>
          <cell r="FX35">
            <v>442</v>
          </cell>
          <cell r="FY35">
            <v>494</v>
          </cell>
          <cell r="FZ35">
            <v>568</v>
          </cell>
          <cell r="GA35">
            <v>483</v>
          </cell>
          <cell r="GB35">
            <v>499</v>
          </cell>
          <cell r="GC35">
            <v>469</v>
          </cell>
          <cell r="GD35">
            <v>544</v>
          </cell>
          <cell r="GE35">
            <v>671</v>
          </cell>
          <cell r="GF35">
            <v>642</v>
          </cell>
          <cell r="GG35">
            <v>536</v>
          </cell>
          <cell r="GH35">
            <v>460</v>
          </cell>
          <cell r="GI35">
            <v>498</v>
          </cell>
          <cell r="GJ35">
            <v>437</v>
          </cell>
          <cell r="GK35">
            <v>514</v>
          </cell>
          <cell r="GL35">
            <v>523</v>
          </cell>
          <cell r="GM35">
            <v>579</v>
          </cell>
          <cell r="GN35">
            <v>580</v>
          </cell>
          <cell r="GO35">
            <v>549</v>
          </cell>
          <cell r="GP35">
            <v>584</v>
          </cell>
          <cell r="GQ35">
            <v>650</v>
          </cell>
          <cell r="GR35">
            <v>480</v>
          </cell>
          <cell r="GS35">
            <v>561</v>
          </cell>
          <cell r="GT35">
            <v>617</v>
          </cell>
          <cell r="GU35">
            <v>714</v>
          </cell>
          <cell r="GV35">
            <v>638</v>
          </cell>
          <cell r="GW35">
            <v>544</v>
          </cell>
          <cell r="GX35">
            <v>639</v>
          </cell>
          <cell r="GY35">
            <v>595</v>
          </cell>
          <cell r="GZ35">
            <v>580</v>
          </cell>
          <cell r="HA35">
            <v>722</v>
          </cell>
          <cell r="HB35">
            <v>618</v>
          </cell>
          <cell r="HC35">
            <v>499</v>
          </cell>
          <cell r="HD35">
            <v>481</v>
          </cell>
          <cell r="HE35">
            <v>489</v>
          </cell>
          <cell r="HF35">
            <v>517</v>
          </cell>
          <cell r="HG35">
            <v>517</v>
          </cell>
          <cell r="HI35" t="str">
            <v>STA MARTA D.E.</v>
          </cell>
          <cell r="HJ35">
            <v>496</v>
          </cell>
          <cell r="HK35">
            <v>460</v>
          </cell>
          <cell r="HL35">
            <v>423</v>
          </cell>
          <cell r="HM35">
            <v>405</v>
          </cell>
          <cell r="HN35">
            <v>426</v>
          </cell>
          <cell r="HO35">
            <v>487</v>
          </cell>
          <cell r="HP35">
            <v>429</v>
          </cell>
          <cell r="HQ35">
            <v>677</v>
          </cell>
          <cell r="HR35">
            <v>550</v>
          </cell>
          <cell r="HS35">
            <v>534</v>
          </cell>
          <cell r="HT35">
            <v>424</v>
          </cell>
          <cell r="HU35">
            <v>490</v>
          </cell>
          <cell r="HV35">
            <v>580</v>
          </cell>
          <cell r="HW35">
            <v>555</v>
          </cell>
          <cell r="HX35">
            <v>407</v>
          </cell>
          <cell r="HY35">
            <v>512</v>
          </cell>
          <cell r="HZ35">
            <v>388</v>
          </cell>
          <cell r="IA35">
            <v>458</v>
          </cell>
          <cell r="IB35">
            <v>523</v>
          </cell>
          <cell r="IC35">
            <v>652</v>
          </cell>
          <cell r="ID35">
            <v>567</v>
          </cell>
          <cell r="IE35">
            <v>580</v>
          </cell>
          <cell r="IF35">
            <v>587</v>
          </cell>
          <cell r="IG35">
            <v>537</v>
          </cell>
          <cell r="IH35">
            <v>531</v>
          </cell>
          <cell r="II35">
            <v>499</v>
          </cell>
          <cell r="IJ35">
            <v>543</v>
          </cell>
          <cell r="IK35">
            <v>566</v>
          </cell>
          <cell r="IL35">
            <v>625</v>
          </cell>
          <cell r="IM35">
            <v>583</v>
          </cell>
          <cell r="IN35">
            <v>598</v>
          </cell>
          <cell r="IO35">
            <v>707</v>
          </cell>
          <cell r="IP35">
            <v>616</v>
          </cell>
          <cell r="IQ35">
            <v>731</v>
          </cell>
          <cell r="IR35">
            <v>689</v>
          </cell>
          <cell r="IS35">
            <v>557</v>
          </cell>
          <cell r="IT35">
            <v>649</v>
          </cell>
          <cell r="IU35">
            <v>683</v>
          </cell>
          <cell r="IV35">
            <v>578</v>
          </cell>
          <cell r="IW35">
            <v>651</v>
          </cell>
          <cell r="IX35">
            <v>722</v>
          </cell>
          <cell r="IY35">
            <v>697</v>
          </cell>
          <cell r="IZ35">
            <v>649</v>
          </cell>
          <cell r="JA35">
            <v>649</v>
          </cell>
          <cell r="JB35">
            <v>712</v>
          </cell>
          <cell r="JC35">
            <v>576</v>
          </cell>
          <cell r="JD35">
            <v>654</v>
          </cell>
          <cell r="JE35">
            <v>724</v>
          </cell>
          <cell r="JF35">
            <v>589</v>
          </cell>
          <cell r="JG35">
            <v>595</v>
          </cell>
          <cell r="JH35">
            <v>528</v>
          </cell>
          <cell r="JI35">
            <v>389</v>
          </cell>
          <cell r="JK35" t="str">
            <v>STA MARTA D.E.</v>
          </cell>
          <cell r="JL35">
            <v>483</v>
          </cell>
          <cell r="JM35">
            <v>748</v>
          </cell>
          <cell r="JN35">
            <v>587</v>
          </cell>
          <cell r="JO35">
            <v>635</v>
          </cell>
          <cell r="JP35">
            <v>625</v>
          </cell>
          <cell r="JQ35">
            <v>607</v>
          </cell>
          <cell r="JR35">
            <v>677</v>
          </cell>
          <cell r="JS35">
            <v>832</v>
          </cell>
          <cell r="JT35">
            <v>742</v>
          </cell>
          <cell r="JU35">
            <v>1044</v>
          </cell>
          <cell r="JV35">
            <v>712</v>
          </cell>
          <cell r="JW35">
            <v>731</v>
          </cell>
          <cell r="JX35">
            <v>722</v>
          </cell>
          <cell r="JY35">
            <v>647</v>
          </cell>
          <cell r="JZ35">
            <v>635</v>
          </cell>
          <cell r="KA35">
            <v>730</v>
          </cell>
          <cell r="KB35">
            <v>739</v>
          </cell>
          <cell r="KC35">
            <v>729</v>
          </cell>
          <cell r="KD35">
            <v>722</v>
          </cell>
          <cell r="KE35">
            <v>764</v>
          </cell>
          <cell r="KF35">
            <v>653</v>
          </cell>
          <cell r="KG35">
            <v>756</v>
          </cell>
          <cell r="KH35">
            <v>1023</v>
          </cell>
          <cell r="KI35">
            <v>556</v>
          </cell>
          <cell r="KJ35">
            <v>756</v>
          </cell>
          <cell r="KK35">
            <v>933</v>
          </cell>
          <cell r="KL35">
            <v>673</v>
          </cell>
          <cell r="KM35">
            <v>847</v>
          </cell>
          <cell r="KN35">
            <v>637</v>
          </cell>
          <cell r="KO35">
            <v>617</v>
          </cell>
          <cell r="KP35">
            <v>680</v>
          </cell>
          <cell r="KQ35">
            <v>694</v>
          </cell>
          <cell r="KR35">
            <v>858</v>
          </cell>
          <cell r="KS35">
            <v>869</v>
          </cell>
          <cell r="KT35">
            <v>912</v>
          </cell>
          <cell r="KU35">
            <v>797</v>
          </cell>
          <cell r="KV35">
            <v>860</v>
          </cell>
          <cell r="KW35">
            <v>874</v>
          </cell>
          <cell r="KX35">
            <v>624</v>
          </cell>
          <cell r="KY35">
            <v>780</v>
          </cell>
          <cell r="KZ35">
            <v>650</v>
          </cell>
          <cell r="LA35">
            <v>640</v>
          </cell>
          <cell r="LB35">
            <v>637</v>
          </cell>
          <cell r="LC35">
            <v>498</v>
          </cell>
          <cell r="LD35">
            <v>490</v>
          </cell>
          <cell r="LE35">
            <v>568</v>
          </cell>
          <cell r="LF35">
            <v>616</v>
          </cell>
          <cell r="LG35">
            <v>590</v>
          </cell>
          <cell r="LH35">
            <v>437</v>
          </cell>
          <cell r="LI35">
            <v>476</v>
          </cell>
          <cell r="LJ35">
            <v>375</v>
          </cell>
          <cell r="LK35">
            <v>323</v>
          </cell>
          <cell r="LM35" t="str">
            <v>STA MARTA D.E.</v>
          </cell>
          <cell r="LN35">
            <v>141</v>
          </cell>
          <cell r="LO35">
            <v>284</v>
          </cell>
          <cell r="LP35">
            <v>200</v>
          </cell>
          <cell r="LQ35">
            <v>253</v>
          </cell>
          <cell r="LR35">
            <v>194</v>
          </cell>
          <cell r="LS35">
            <v>273</v>
          </cell>
          <cell r="LT35">
            <v>320</v>
          </cell>
          <cell r="LU35">
            <v>430</v>
          </cell>
          <cell r="LV35">
            <v>258</v>
          </cell>
          <cell r="LW35">
            <v>317</v>
          </cell>
          <cell r="LX35">
            <v>353</v>
          </cell>
          <cell r="LY35">
            <v>296</v>
          </cell>
          <cell r="LZ35">
            <v>301</v>
          </cell>
          <cell r="MA35">
            <v>391</v>
          </cell>
          <cell r="MB35">
            <v>363</v>
          </cell>
          <cell r="MC35">
            <v>252</v>
          </cell>
          <cell r="MD35">
            <v>353</v>
          </cell>
          <cell r="ME35">
            <v>209</v>
          </cell>
          <cell r="MF35">
            <v>320</v>
          </cell>
          <cell r="MG35">
            <v>285</v>
          </cell>
          <cell r="MH35">
            <v>429</v>
          </cell>
          <cell r="MI35">
            <v>350</v>
          </cell>
          <cell r="MJ35">
            <v>448</v>
          </cell>
          <cell r="MK35">
            <v>488</v>
          </cell>
          <cell r="ML35">
            <v>595</v>
          </cell>
          <cell r="MM35">
            <v>381</v>
          </cell>
          <cell r="MN35">
            <v>300</v>
          </cell>
          <cell r="MO35">
            <v>523</v>
          </cell>
          <cell r="MP35">
            <v>531</v>
          </cell>
          <cell r="MQ35">
            <v>529</v>
          </cell>
          <cell r="MR35">
            <v>360</v>
          </cell>
          <cell r="MS35">
            <v>657</v>
          </cell>
          <cell r="MT35">
            <v>356</v>
          </cell>
          <cell r="MU35">
            <v>422</v>
          </cell>
          <cell r="MV35">
            <v>439</v>
          </cell>
          <cell r="MW35">
            <v>344</v>
          </cell>
          <cell r="MX35">
            <v>478</v>
          </cell>
          <cell r="MY35">
            <v>538</v>
          </cell>
          <cell r="MZ35">
            <v>526</v>
          </cell>
          <cell r="NA35">
            <v>633</v>
          </cell>
          <cell r="NB35">
            <v>412</v>
          </cell>
          <cell r="NC35">
            <v>515</v>
          </cell>
          <cell r="ND35">
            <v>598</v>
          </cell>
          <cell r="NE35">
            <v>445</v>
          </cell>
          <cell r="NF35">
            <v>356</v>
          </cell>
          <cell r="NG35">
            <v>270</v>
          </cell>
          <cell r="NH35">
            <v>389</v>
          </cell>
          <cell r="NI35">
            <v>292</v>
          </cell>
          <cell r="NJ35">
            <v>296</v>
          </cell>
          <cell r="NK35">
            <v>305</v>
          </cell>
          <cell r="NL35">
            <v>264</v>
          </cell>
          <cell r="NM35">
            <v>236</v>
          </cell>
          <cell r="NO35" t="str">
            <v>STA MARTA D.E.</v>
          </cell>
          <cell r="NP35">
            <v>454</v>
          </cell>
          <cell r="NQ35">
            <v>735</v>
          </cell>
          <cell r="NR35">
            <v>705</v>
          </cell>
          <cell r="NS35">
            <v>621</v>
          </cell>
          <cell r="NT35">
            <v>626</v>
          </cell>
          <cell r="NU35">
            <v>577</v>
          </cell>
          <cell r="NV35">
            <v>831</v>
          </cell>
          <cell r="NW35">
            <v>618</v>
          </cell>
          <cell r="NX35">
            <v>661</v>
          </cell>
          <cell r="NY35">
            <v>775</v>
          </cell>
          <cell r="NZ35">
            <v>962</v>
          </cell>
          <cell r="OA35">
            <v>825</v>
          </cell>
          <cell r="OB35">
            <v>506</v>
          </cell>
          <cell r="OC35">
            <v>321</v>
          </cell>
          <cell r="OD35">
            <v>236</v>
          </cell>
          <cell r="OE35">
            <v>287</v>
          </cell>
          <cell r="OF35">
            <v>195</v>
          </cell>
          <cell r="OG35">
            <v>180</v>
          </cell>
          <cell r="OH35">
            <v>177</v>
          </cell>
          <cell r="OI35">
            <v>254</v>
          </cell>
          <cell r="OJ35">
            <v>175</v>
          </cell>
          <cell r="OK35">
            <v>142</v>
          </cell>
          <cell r="OL35">
            <v>238</v>
          </cell>
          <cell r="OM35">
            <v>177</v>
          </cell>
          <cell r="ON35">
            <v>267</v>
          </cell>
          <cell r="OO35">
            <v>285</v>
          </cell>
          <cell r="OP35">
            <v>487</v>
          </cell>
          <cell r="OQ35">
            <v>617</v>
          </cell>
          <cell r="OR35">
            <v>444</v>
          </cell>
          <cell r="OS35">
            <v>481</v>
          </cell>
          <cell r="OT35">
            <v>452</v>
          </cell>
          <cell r="OU35">
            <v>344</v>
          </cell>
          <cell r="OV35">
            <v>383</v>
          </cell>
          <cell r="OW35">
            <v>362</v>
          </cell>
          <cell r="OX35">
            <v>295</v>
          </cell>
          <cell r="OY35">
            <v>264</v>
          </cell>
          <cell r="OZ35">
            <v>211</v>
          </cell>
          <cell r="PA35">
            <v>336</v>
          </cell>
          <cell r="PB35">
            <v>427</v>
          </cell>
          <cell r="PC35">
            <v>532</v>
          </cell>
          <cell r="PD35">
            <v>272</v>
          </cell>
          <cell r="PE35">
            <v>248</v>
          </cell>
          <cell r="PF35">
            <v>573</v>
          </cell>
          <cell r="PG35">
            <v>496</v>
          </cell>
          <cell r="PH35">
            <v>423</v>
          </cell>
          <cell r="PI35">
            <v>506</v>
          </cell>
          <cell r="PJ35">
            <v>288</v>
          </cell>
          <cell r="PK35">
            <v>697</v>
          </cell>
          <cell r="PL35">
            <v>710</v>
          </cell>
          <cell r="PM35">
            <v>267</v>
          </cell>
          <cell r="PN35">
            <v>515</v>
          </cell>
          <cell r="PO35">
            <v>396</v>
          </cell>
          <cell r="PQ35" t="str">
            <v>SANTANDER</v>
          </cell>
          <cell r="PR35">
            <v>675</v>
          </cell>
          <cell r="PS35">
            <v>1084</v>
          </cell>
          <cell r="PT35">
            <v>1075</v>
          </cell>
          <cell r="PU35">
            <v>1143</v>
          </cell>
          <cell r="PV35">
            <v>608</v>
          </cell>
          <cell r="PW35">
            <v>686</v>
          </cell>
          <cell r="PX35">
            <v>723</v>
          </cell>
          <cell r="PY35">
            <v>719</v>
          </cell>
          <cell r="PZ35">
            <v>641</v>
          </cell>
          <cell r="QA35">
            <v>977</v>
          </cell>
          <cell r="QB35">
            <v>733</v>
          </cell>
          <cell r="QC35">
            <v>799</v>
          </cell>
          <cell r="QD35">
            <v>679</v>
          </cell>
          <cell r="QE35">
            <v>1149</v>
          </cell>
          <cell r="QF35">
            <v>968</v>
          </cell>
          <cell r="QG35">
            <v>379</v>
          </cell>
          <cell r="QH35">
            <v>810</v>
          </cell>
          <cell r="QI35">
            <v>765</v>
          </cell>
          <cell r="QJ35">
            <v>711</v>
          </cell>
          <cell r="QK35">
            <v>644</v>
          </cell>
          <cell r="QL35">
            <v>713</v>
          </cell>
          <cell r="QM35">
            <v>642</v>
          </cell>
          <cell r="QN35">
            <v>603</v>
          </cell>
          <cell r="QO35">
            <v>713</v>
          </cell>
          <cell r="QP35">
            <v>1132</v>
          </cell>
          <cell r="QQ35">
            <v>792</v>
          </cell>
          <cell r="QR35">
            <v>660</v>
          </cell>
          <cell r="QS35">
            <v>1040</v>
          </cell>
          <cell r="QT35">
            <v>745</v>
          </cell>
          <cell r="QU35">
            <v>728</v>
          </cell>
          <cell r="QV35">
            <v>751</v>
          </cell>
          <cell r="QW35">
            <v>776</v>
          </cell>
          <cell r="QX35">
            <v>706</v>
          </cell>
          <cell r="QY35">
            <v>705</v>
          </cell>
          <cell r="QZ35">
            <v>815</v>
          </cell>
          <cell r="RA35">
            <v>772</v>
          </cell>
          <cell r="RB35">
            <v>822</v>
          </cell>
          <cell r="RC35">
            <v>510</v>
          </cell>
          <cell r="RD35">
            <v>609</v>
          </cell>
          <cell r="RE35">
            <v>591</v>
          </cell>
          <cell r="RF35">
            <v>698</v>
          </cell>
          <cell r="RG35">
            <v>746</v>
          </cell>
          <cell r="RH35">
            <v>786</v>
          </cell>
          <cell r="RI35">
            <v>614</v>
          </cell>
          <cell r="RJ35">
            <v>866</v>
          </cell>
          <cell r="RK35">
            <v>563</v>
          </cell>
          <cell r="RL35">
            <v>892</v>
          </cell>
          <cell r="RM35">
            <v>561</v>
          </cell>
          <cell r="RN35">
            <v>1286</v>
          </cell>
          <cell r="RO35">
            <v>795</v>
          </cell>
          <cell r="RP35">
            <v>1144</v>
          </cell>
          <cell r="RQ35">
            <v>1246</v>
          </cell>
          <cell r="RS35" t="str">
            <v>STA MARTA D.E.</v>
          </cell>
          <cell r="RT35">
            <v>1416</v>
          </cell>
          <cell r="RU35">
            <v>1261</v>
          </cell>
          <cell r="RV35">
            <v>1505</v>
          </cell>
          <cell r="RW35">
            <v>1165</v>
          </cell>
          <cell r="RX35">
            <v>954</v>
          </cell>
          <cell r="RY35">
            <v>832</v>
          </cell>
          <cell r="RZ35">
            <v>984</v>
          </cell>
          <cell r="SA35">
            <v>697</v>
          </cell>
          <cell r="SB35">
            <v>951</v>
          </cell>
          <cell r="SC35">
            <v>997</v>
          </cell>
          <cell r="SD35">
            <v>911</v>
          </cell>
          <cell r="SE35">
            <v>788</v>
          </cell>
          <cell r="SF35">
            <v>1070</v>
          </cell>
          <cell r="SG35">
            <v>955</v>
          </cell>
          <cell r="SH35">
            <v>571</v>
          </cell>
          <cell r="SI35">
            <v>1037</v>
          </cell>
          <cell r="SJ35">
            <v>1030</v>
          </cell>
          <cell r="SK35">
            <v>883</v>
          </cell>
          <cell r="SL35">
            <v>799</v>
          </cell>
          <cell r="SM35">
            <v>1145</v>
          </cell>
          <cell r="SN35">
            <v>1399</v>
          </cell>
          <cell r="SO35">
            <v>1302</v>
          </cell>
          <cell r="SP35">
            <v>1598</v>
          </cell>
          <cell r="SQ35">
            <v>1621</v>
          </cell>
          <cell r="SR35">
            <v>762</v>
          </cell>
          <cell r="SS35">
            <v>1108</v>
          </cell>
          <cell r="ST35">
            <v>1033</v>
          </cell>
          <cell r="SU35">
            <v>1088</v>
          </cell>
          <cell r="SV35">
            <v>1045</v>
          </cell>
          <cell r="SW35">
            <v>3036</v>
          </cell>
          <cell r="SX35">
            <v>1132</v>
          </cell>
          <cell r="SY35">
            <v>2562</v>
          </cell>
          <cell r="SZ35">
            <v>931</v>
          </cell>
          <cell r="TA35">
            <v>3434</v>
          </cell>
          <cell r="TB35">
            <v>3150</v>
          </cell>
          <cell r="TC35">
            <v>1151</v>
          </cell>
          <cell r="TD35">
            <v>920</v>
          </cell>
          <cell r="TE35">
            <v>2851</v>
          </cell>
          <cell r="TF35">
            <v>533</v>
          </cell>
          <cell r="TG35">
            <v>1310</v>
          </cell>
          <cell r="TH35">
            <v>2726</v>
          </cell>
          <cell r="TI35">
            <v>2431</v>
          </cell>
          <cell r="TJ35">
            <v>1432</v>
          </cell>
          <cell r="TK35">
            <v>1288</v>
          </cell>
          <cell r="TL35">
            <v>905</v>
          </cell>
          <cell r="TM35">
            <v>1247</v>
          </cell>
          <cell r="TN35">
            <v>869</v>
          </cell>
          <cell r="TO35">
            <v>902</v>
          </cell>
        </row>
        <row r="36">
          <cell r="FG36" t="str">
            <v>SUCRE</v>
          </cell>
          <cell r="FH36">
            <v>2037</v>
          </cell>
          <cell r="FI36">
            <v>1843</v>
          </cell>
          <cell r="FJ36">
            <v>1996</v>
          </cell>
          <cell r="FK36">
            <v>2231</v>
          </cell>
          <cell r="FL36">
            <v>1710</v>
          </cell>
          <cell r="FM36">
            <v>2004</v>
          </cell>
          <cell r="FN36">
            <v>2116</v>
          </cell>
          <cell r="FO36">
            <v>2034</v>
          </cell>
          <cell r="FP36">
            <v>2101</v>
          </cell>
          <cell r="FQ36">
            <v>2328</v>
          </cell>
          <cell r="FR36">
            <v>2230</v>
          </cell>
          <cell r="FS36">
            <v>1243</v>
          </cell>
          <cell r="FT36">
            <v>1999</v>
          </cell>
          <cell r="FU36">
            <v>1768</v>
          </cell>
          <cell r="FV36">
            <v>2145</v>
          </cell>
          <cell r="FW36">
            <v>1975</v>
          </cell>
          <cell r="FX36">
            <v>2190</v>
          </cell>
          <cell r="FY36">
            <v>1911</v>
          </cell>
          <cell r="FZ36">
            <v>1882</v>
          </cell>
          <cell r="GA36">
            <v>2310</v>
          </cell>
          <cell r="GB36">
            <v>2157</v>
          </cell>
          <cell r="GC36">
            <v>1991</v>
          </cell>
          <cell r="GD36">
            <v>2385</v>
          </cell>
          <cell r="GE36">
            <v>2426</v>
          </cell>
          <cell r="GF36">
            <v>2437</v>
          </cell>
          <cell r="GG36">
            <v>2322</v>
          </cell>
          <cell r="GH36">
            <v>1898</v>
          </cell>
          <cell r="GI36">
            <v>2030</v>
          </cell>
          <cell r="GJ36">
            <v>2303</v>
          </cell>
          <cell r="GK36">
            <v>2377</v>
          </cell>
          <cell r="GL36">
            <v>2404</v>
          </cell>
          <cell r="GM36">
            <v>2361</v>
          </cell>
          <cell r="GN36">
            <v>2005</v>
          </cell>
          <cell r="GO36">
            <v>2304</v>
          </cell>
          <cell r="GP36">
            <v>2441</v>
          </cell>
          <cell r="GQ36">
            <v>2579</v>
          </cell>
          <cell r="GR36">
            <v>2577</v>
          </cell>
          <cell r="GS36">
            <v>2453</v>
          </cell>
          <cell r="GT36">
            <v>2186</v>
          </cell>
          <cell r="GU36">
            <v>3063</v>
          </cell>
          <cell r="GV36">
            <v>1764</v>
          </cell>
          <cell r="GW36">
            <v>1848</v>
          </cell>
          <cell r="GX36">
            <v>1891</v>
          </cell>
          <cell r="GY36">
            <v>1734</v>
          </cell>
          <cell r="GZ36">
            <v>1755</v>
          </cell>
          <cell r="HA36">
            <v>1943</v>
          </cell>
          <cell r="HB36">
            <v>1964</v>
          </cell>
          <cell r="HC36">
            <v>1928</v>
          </cell>
          <cell r="HD36">
            <v>1634</v>
          </cell>
          <cell r="HE36">
            <v>1762</v>
          </cell>
          <cell r="HF36">
            <v>1475</v>
          </cell>
          <cell r="HG36">
            <v>1281</v>
          </cell>
          <cell r="HI36" t="str">
            <v>SUCRE</v>
          </cell>
          <cell r="HJ36">
            <v>1176</v>
          </cell>
          <cell r="HK36">
            <v>1387</v>
          </cell>
          <cell r="HL36">
            <v>1565</v>
          </cell>
          <cell r="HM36">
            <v>1719</v>
          </cell>
          <cell r="HN36">
            <v>1384</v>
          </cell>
          <cell r="HO36">
            <v>1402</v>
          </cell>
          <cell r="HP36">
            <v>1602</v>
          </cell>
          <cell r="HQ36">
            <v>1661</v>
          </cell>
          <cell r="HR36">
            <v>1732</v>
          </cell>
          <cell r="HS36">
            <v>1834</v>
          </cell>
          <cell r="HT36">
            <v>1626</v>
          </cell>
          <cell r="HU36">
            <v>1372</v>
          </cell>
          <cell r="HV36">
            <v>1457</v>
          </cell>
          <cell r="HW36">
            <v>1528</v>
          </cell>
          <cell r="HX36">
            <v>1000</v>
          </cell>
          <cell r="HY36">
            <v>1532</v>
          </cell>
          <cell r="HZ36">
            <v>1352</v>
          </cell>
          <cell r="IA36">
            <v>1347</v>
          </cell>
          <cell r="IB36">
            <v>1363</v>
          </cell>
          <cell r="IC36">
            <v>1859</v>
          </cell>
          <cell r="ID36">
            <v>1535</v>
          </cell>
          <cell r="IE36">
            <v>1420</v>
          </cell>
          <cell r="IF36">
            <v>1669</v>
          </cell>
          <cell r="IG36">
            <v>1570</v>
          </cell>
          <cell r="IH36">
            <v>1620</v>
          </cell>
          <cell r="II36">
            <v>1843</v>
          </cell>
          <cell r="IJ36">
            <v>1895</v>
          </cell>
          <cell r="IK36">
            <v>2191</v>
          </cell>
          <cell r="IL36">
            <v>2842</v>
          </cell>
          <cell r="IM36">
            <v>2573</v>
          </cell>
          <cell r="IN36">
            <v>2180</v>
          </cell>
          <cell r="IO36">
            <v>1990</v>
          </cell>
          <cell r="IP36">
            <v>2454</v>
          </cell>
          <cell r="IQ36">
            <v>2175</v>
          </cell>
          <cell r="IR36">
            <v>2526</v>
          </cell>
          <cell r="IS36">
            <v>2176</v>
          </cell>
          <cell r="IT36">
            <v>2153</v>
          </cell>
          <cell r="IU36">
            <v>2417</v>
          </cell>
          <cell r="IV36">
            <v>2290</v>
          </cell>
          <cell r="IW36">
            <v>2313</v>
          </cell>
          <cell r="IX36">
            <v>2156</v>
          </cell>
          <cell r="IY36">
            <v>1789</v>
          </cell>
          <cell r="IZ36">
            <v>2144</v>
          </cell>
          <cell r="JA36">
            <v>1829</v>
          </cell>
          <cell r="JB36">
            <v>1503</v>
          </cell>
          <cell r="JC36">
            <v>1814</v>
          </cell>
          <cell r="JD36">
            <v>2276</v>
          </cell>
          <cell r="JE36">
            <v>2253</v>
          </cell>
          <cell r="JF36">
            <v>1498</v>
          </cell>
          <cell r="JG36">
            <v>2233</v>
          </cell>
          <cell r="JH36">
            <v>1858</v>
          </cell>
          <cell r="JI36">
            <v>1268</v>
          </cell>
          <cell r="JK36" t="str">
            <v>SUCRE</v>
          </cell>
          <cell r="JL36">
            <v>1428</v>
          </cell>
          <cell r="JM36">
            <v>2018</v>
          </cell>
          <cell r="JN36">
            <v>1750</v>
          </cell>
          <cell r="JO36">
            <v>1735</v>
          </cell>
          <cell r="JP36">
            <v>1777</v>
          </cell>
          <cell r="JQ36">
            <v>1954</v>
          </cell>
          <cell r="JR36">
            <v>1963</v>
          </cell>
          <cell r="JS36">
            <v>2576</v>
          </cell>
          <cell r="JT36">
            <v>2724</v>
          </cell>
          <cell r="JU36">
            <v>2435</v>
          </cell>
          <cell r="JV36">
            <v>2227</v>
          </cell>
          <cell r="JW36">
            <v>2180</v>
          </cell>
          <cell r="JX36">
            <v>1404</v>
          </cell>
          <cell r="JY36">
            <v>1864</v>
          </cell>
          <cell r="JZ36">
            <v>2037</v>
          </cell>
          <cell r="KA36">
            <v>2044</v>
          </cell>
          <cell r="KB36">
            <v>1906</v>
          </cell>
          <cell r="KC36">
            <v>1959</v>
          </cell>
          <cell r="KD36">
            <v>2087</v>
          </cell>
          <cell r="KE36">
            <v>2389</v>
          </cell>
          <cell r="KF36">
            <v>3223</v>
          </cell>
          <cell r="KG36">
            <v>5272</v>
          </cell>
          <cell r="KH36">
            <v>3639</v>
          </cell>
          <cell r="KI36">
            <v>3056</v>
          </cell>
          <cell r="KJ36">
            <v>2743</v>
          </cell>
          <cell r="KK36">
            <v>2336</v>
          </cell>
          <cell r="KL36">
            <v>1800</v>
          </cell>
          <cell r="KM36">
            <v>2075</v>
          </cell>
          <cell r="KN36">
            <v>1706</v>
          </cell>
          <cell r="KO36">
            <v>1766</v>
          </cell>
          <cell r="KP36">
            <v>2353</v>
          </cell>
          <cell r="KQ36">
            <v>2455</v>
          </cell>
          <cell r="KR36">
            <v>2292</v>
          </cell>
          <cell r="KS36">
            <v>2462</v>
          </cell>
          <cell r="KT36">
            <v>2571</v>
          </cell>
          <cell r="KU36">
            <v>2542</v>
          </cell>
          <cell r="KV36">
            <v>2864</v>
          </cell>
          <cell r="KW36">
            <v>2795</v>
          </cell>
          <cell r="KX36">
            <v>3574</v>
          </cell>
          <cell r="KY36">
            <v>2730</v>
          </cell>
          <cell r="KZ36">
            <v>2374</v>
          </cell>
          <cell r="LA36">
            <v>2078</v>
          </cell>
          <cell r="LB36">
            <v>2201</v>
          </cell>
          <cell r="LC36">
            <v>2346</v>
          </cell>
          <cell r="LD36">
            <v>2221</v>
          </cell>
          <cell r="LE36">
            <v>2214</v>
          </cell>
          <cell r="LF36">
            <v>2236</v>
          </cell>
          <cell r="LG36">
            <v>2480</v>
          </cell>
          <cell r="LH36">
            <v>2334</v>
          </cell>
          <cell r="LI36">
            <v>2195</v>
          </cell>
          <cell r="LJ36">
            <v>1820</v>
          </cell>
          <cell r="LK36">
            <v>1517</v>
          </cell>
          <cell r="LM36" t="str">
            <v>SUCRE</v>
          </cell>
          <cell r="LN36">
            <v>1288</v>
          </cell>
          <cell r="LO36">
            <v>1833</v>
          </cell>
          <cell r="LP36">
            <v>2081</v>
          </cell>
          <cell r="LQ36">
            <v>1940</v>
          </cell>
          <cell r="LR36">
            <v>1880</v>
          </cell>
          <cell r="LS36">
            <v>1932</v>
          </cell>
          <cell r="LT36">
            <v>1898</v>
          </cell>
          <cell r="LU36">
            <v>2042</v>
          </cell>
          <cell r="LV36">
            <v>2378</v>
          </cell>
          <cell r="LW36">
            <v>2233</v>
          </cell>
          <cell r="LX36">
            <v>2188</v>
          </cell>
          <cell r="LY36">
            <v>2312</v>
          </cell>
          <cell r="LZ36">
            <v>2506</v>
          </cell>
          <cell r="MA36">
            <v>2054</v>
          </cell>
          <cell r="MB36">
            <v>2051</v>
          </cell>
          <cell r="MC36">
            <v>1500</v>
          </cell>
          <cell r="MD36">
            <v>1534</v>
          </cell>
          <cell r="ME36">
            <v>1305</v>
          </cell>
          <cell r="MF36">
            <v>1522</v>
          </cell>
          <cell r="MG36">
            <v>1869</v>
          </cell>
          <cell r="MH36">
            <v>1747</v>
          </cell>
          <cell r="MI36">
            <v>2031</v>
          </cell>
          <cell r="MJ36">
            <v>2116</v>
          </cell>
          <cell r="MK36">
            <v>1901</v>
          </cell>
          <cell r="ML36">
            <v>2382</v>
          </cell>
          <cell r="MM36">
            <v>1910</v>
          </cell>
          <cell r="MN36">
            <v>2032</v>
          </cell>
          <cell r="MO36">
            <v>2353</v>
          </cell>
          <cell r="MP36">
            <v>2239</v>
          </cell>
          <cell r="MQ36">
            <v>2526</v>
          </cell>
          <cell r="MR36">
            <v>2588</v>
          </cell>
          <cell r="MS36">
            <v>2528</v>
          </cell>
          <cell r="MT36">
            <v>2267</v>
          </cell>
          <cell r="MU36">
            <v>2350</v>
          </cell>
          <cell r="MV36">
            <v>2684</v>
          </cell>
          <cell r="MW36">
            <v>2301</v>
          </cell>
          <cell r="MX36">
            <v>2225</v>
          </cell>
          <cell r="MY36">
            <v>2357</v>
          </cell>
          <cell r="MZ36">
            <v>2448</v>
          </cell>
          <cell r="NA36">
            <v>2748</v>
          </cell>
          <cell r="NB36">
            <v>2370</v>
          </cell>
          <cell r="NC36">
            <v>2209</v>
          </cell>
          <cell r="ND36">
            <v>2230</v>
          </cell>
          <cell r="NE36">
            <v>2326</v>
          </cell>
          <cell r="NF36">
            <v>2101</v>
          </cell>
          <cell r="NG36">
            <v>2261</v>
          </cell>
          <cell r="NH36">
            <v>2569</v>
          </cell>
          <cell r="NI36">
            <v>2305</v>
          </cell>
          <cell r="NJ36">
            <v>2063</v>
          </cell>
          <cell r="NK36">
            <v>1826</v>
          </cell>
          <cell r="NL36">
            <v>1812</v>
          </cell>
          <cell r="NM36">
            <v>1155</v>
          </cell>
          <cell r="NO36" t="str">
            <v>SUCRE</v>
          </cell>
          <cell r="NP36">
            <v>1055</v>
          </cell>
          <cell r="NQ36">
            <v>1930</v>
          </cell>
          <cell r="NR36">
            <v>2084</v>
          </cell>
          <cell r="NS36">
            <v>1933</v>
          </cell>
          <cell r="NT36">
            <v>1871</v>
          </cell>
          <cell r="NU36">
            <v>1971</v>
          </cell>
          <cell r="NV36">
            <v>1818</v>
          </cell>
          <cell r="NW36">
            <v>1931</v>
          </cell>
          <cell r="NX36">
            <v>2283</v>
          </cell>
          <cell r="NY36">
            <v>2292</v>
          </cell>
          <cell r="NZ36">
            <v>2846</v>
          </cell>
          <cell r="OA36">
            <v>2393</v>
          </cell>
          <cell r="OB36">
            <v>845</v>
          </cell>
          <cell r="OC36">
            <v>592</v>
          </cell>
          <cell r="OD36">
            <v>335</v>
          </cell>
          <cell r="OE36">
            <v>406</v>
          </cell>
          <cell r="OF36">
            <v>427</v>
          </cell>
          <cell r="OG36">
            <v>552</v>
          </cell>
          <cell r="OH36">
            <v>403</v>
          </cell>
          <cell r="OI36">
            <v>519</v>
          </cell>
          <cell r="OJ36">
            <v>465</v>
          </cell>
          <cell r="OK36">
            <v>390</v>
          </cell>
          <cell r="OL36">
            <v>540</v>
          </cell>
          <cell r="OM36">
            <v>681</v>
          </cell>
          <cell r="ON36">
            <v>813</v>
          </cell>
          <cell r="OO36">
            <v>1045</v>
          </cell>
          <cell r="OP36">
            <v>965</v>
          </cell>
          <cell r="OQ36">
            <v>961</v>
          </cell>
          <cell r="OR36">
            <v>828</v>
          </cell>
          <cell r="OS36">
            <v>861</v>
          </cell>
          <cell r="OT36">
            <v>976</v>
          </cell>
          <cell r="OU36">
            <v>683</v>
          </cell>
          <cell r="OV36">
            <v>694</v>
          </cell>
          <cell r="OW36">
            <v>755</v>
          </cell>
          <cell r="OX36">
            <v>793</v>
          </cell>
          <cell r="OY36">
            <v>638</v>
          </cell>
          <cell r="OZ36">
            <v>891</v>
          </cell>
          <cell r="PA36">
            <v>907</v>
          </cell>
          <cell r="PB36">
            <v>885</v>
          </cell>
          <cell r="PC36">
            <v>870</v>
          </cell>
          <cell r="PD36">
            <v>786</v>
          </cell>
          <cell r="PE36">
            <v>755</v>
          </cell>
          <cell r="PF36">
            <v>752</v>
          </cell>
          <cell r="PG36">
            <v>822</v>
          </cell>
          <cell r="PH36">
            <v>1139</v>
          </cell>
          <cell r="PI36">
            <v>767</v>
          </cell>
          <cell r="PJ36">
            <v>655</v>
          </cell>
          <cell r="PK36">
            <v>751</v>
          </cell>
          <cell r="PL36">
            <v>769</v>
          </cell>
          <cell r="PM36">
            <v>628</v>
          </cell>
          <cell r="PN36">
            <v>719</v>
          </cell>
          <cell r="PO36">
            <v>347</v>
          </cell>
          <cell r="PQ36" t="str">
            <v>SUCRE</v>
          </cell>
          <cell r="PR36">
            <v>1016</v>
          </cell>
          <cell r="PS36">
            <v>921</v>
          </cell>
          <cell r="PT36">
            <v>968</v>
          </cell>
          <cell r="PU36">
            <v>1217</v>
          </cell>
          <cell r="PV36">
            <v>975</v>
          </cell>
          <cell r="PW36">
            <v>1184</v>
          </cell>
          <cell r="PX36">
            <v>1135</v>
          </cell>
          <cell r="PY36">
            <v>93</v>
          </cell>
          <cell r="PZ36">
            <v>1764</v>
          </cell>
          <cell r="QA36">
            <v>1052</v>
          </cell>
          <cell r="QB36">
            <v>2829</v>
          </cell>
          <cell r="QC36">
            <v>2582</v>
          </cell>
          <cell r="QD36">
            <v>1858</v>
          </cell>
          <cell r="QE36">
            <v>2098</v>
          </cell>
          <cell r="QF36">
            <v>2149</v>
          </cell>
          <cell r="QG36">
            <v>2164</v>
          </cell>
          <cell r="QH36">
            <v>2000</v>
          </cell>
          <cell r="QI36">
            <v>1856</v>
          </cell>
          <cell r="QJ36">
            <v>1608</v>
          </cell>
          <cell r="QK36">
            <v>1904</v>
          </cell>
          <cell r="QL36">
            <v>2321</v>
          </cell>
          <cell r="QM36">
            <v>2410</v>
          </cell>
          <cell r="QN36">
            <v>2298</v>
          </cell>
          <cell r="QO36">
            <v>2752</v>
          </cell>
          <cell r="QP36">
            <v>2566</v>
          </cell>
          <cell r="QQ36">
            <v>2367</v>
          </cell>
          <cell r="QR36">
            <v>1591</v>
          </cell>
          <cell r="QS36">
            <v>2586</v>
          </cell>
          <cell r="QT36">
            <v>2092</v>
          </cell>
          <cell r="QU36">
            <v>1631</v>
          </cell>
          <cell r="QV36">
            <v>1362</v>
          </cell>
          <cell r="QW36">
            <v>1030</v>
          </cell>
          <cell r="QX36">
            <v>1579</v>
          </cell>
          <cell r="QY36">
            <v>2050</v>
          </cell>
          <cell r="QZ36">
            <v>1994</v>
          </cell>
          <cell r="RA36">
            <v>2172</v>
          </cell>
          <cell r="RB36">
            <v>2069</v>
          </cell>
          <cell r="RC36">
            <v>2136</v>
          </cell>
          <cell r="RD36">
            <v>2088</v>
          </cell>
          <cell r="RE36">
            <v>2066</v>
          </cell>
          <cell r="RF36">
            <v>2131</v>
          </cell>
          <cell r="RG36">
            <v>1876</v>
          </cell>
          <cell r="RH36">
            <v>1704</v>
          </cell>
          <cell r="RI36">
            <v>1810</v>
          </cell>
          <cell r="RJ36">
            <v>2018</v>
          </cell>
          <cell r="RK36">
            <v>1895</v>
          </cell>
          <cell r="RL36">
            <v>2130</v>
          </cell>
          <cell r="RM36">
            <v>1676</v>
          </cell>
          <cell r="RN36">
            <v>1653</v>
          </cell>
          <cell r="RO36">
            <v>2137</v>
          </cell>
          <cell r="RP36">
            <v>2081</v>
          </cell>
          <cell r="RQ36">
            <v>2411</v>
          </cell>
          <cell r="RS36" t="str">
            <v>SUCRE</v>
          </cell>
          <cell r="RT36">
            <v>2881</v>
          </cell>
          <cell r="RU36">
            <v>2974</v>
          </cell>
          <cell r="RV36">
            <v>2963</v>
          </cell>
          <cell r="RW36">
            <v>2709</v>
          </cell>
          <cell r="RX36">
            <v>2324</v>
          </cell>
          <cell r="RY36">
            <v>1173</v>
          </cell>
          <cell r="RZ36">
            <v>1411</v>
          </cell>
          <cell r="SA36">
            <v>1734</v>
          </cell>
          <cell r="SB36">
            <v>1488</v>
          </cell>
          <cell r="SC36">
            <v>1772</v>
          </cell>
          <cell r="SD36">
            <v>2157</v>
          </cell>
          <cell r="SE36">
            <v>1523</v>
          </cell>
          <cell r="SF36">
            <v>1971</v>
          </cell>
          <cell r="SG36">
            <v>1374</v>
          </cell>
          <cell r="SH36">
            <v>1045</v>
          </cell>
          <cell r="SI36">
            <v>1469</v>
          </cell>
          <cell r="SJ36">
            <v>1350</v>
          </cell>
          <cell r="SK36">
            <v>1234</v>
          </cell>
          <cell r="SL36">
            <v>1496</v>
          </cell>
          <cell r="SM36">
            <v>1623</v>
          </cell>
          <cell r="SN36">
            <v>2054</v>
          </cell>
          <cell r="SO36">
            <v>1709</v>
          </cell>
          <cell r="SP36">
            <v>2332</v>
          </cell>
          <cell r="SQ36">
            <v>2760</v>
          </cell>
          <cell r="SR36">
            <v>2793</v>
          </cell>
          <cell r="SS36">
            <v>2426</v>
          </cell>
          <cell r="ST36">
            <v>2240</v>
          </cell>
          <cell r="SU36">
            <v>2278</v>
          </cell>
          <cell r="SV36">
            <v>2257</v>
          </cell>
          <cell r="SW36">
            <v>2263</v>
          </cell>
          <cell r="SX36">
            <v>2407</v>
          </cell>
          <cell r="SY36">
            <v>2106</v>
          </cell>
          <cell r="SZ36">
            <v>2058</v>
          </cell>
          <cell r="TA36">
            <v>2082</v>
          </cell>
          <cell r="TB36">
            <v>1992</v>
          </cell>
          <cell r="TC36">
            <v>2304</v>
          </cell>
          <cell r="TD36">
            <v>1986</v>
          </cell>
          <cell r="TE36">
            <v>2244</v>
          </cell>
          <cell r="TF36">
            <v>1959</v>
          </cell>
          <cell r="TG36">
            <v>1814</v>
          </cell>
          <cell r="TH36">
            <v>1666</v>
          </cell>
          <cell r="TI36">
            <v>1492</v>
          </cell>
          <cell r="TJ36">
            <v>1706</v>
          </cell>
          <cell r="TK36">
            <v>1923</v>
          </cell>
          <cell r="TL36">
            <v>1980</v>
          </cell>
          <cell r="TM36">
            <v>1880</v>
          </cell>
          <cell r="TN36">
            <v>2761</v>
          </cell>
          <cell r="TO36">
            <v>2242</v>
          </cell>
        </row>
        <row r="37">
          <cell r="FG37" t="str">
            <v>TOLIMA</v>
          </cell>
          <cell r="FH37">
            <v>2201</v>
          </cell>
          <cell r="FI37">
            <v>995</v>
          </cell>
          <cell r="FJ37">
            <v>1925</v>
          </cell>
          <cell r="FK37">
            <v>1792</v>
          </cell>
          <cell r="FL37">
            <v>1819</v>
          </cell>
          <cell r="FM37">
            <v>1760</v>
          </cell>
          <cell r="FN37">
            <v>2032</v>
          </cell>
          <cell r="FO37">
            <v>2040</v>
          </cell>
          <cell r="FP37">
            <v>2156</v>
          </cell>
          <cell r="FQ37">
            <v>2628</v>
          </cell>
          <cell r="FR37">
            <v>2555</v>
          </cell>
          <cell r="FS37">
            <v>1766</v>
          </cell>
          <cell r="FT37">
            <v>2380</v>
          </cell>
          <cell r="FU37">
            <v>2462</v>
          </cell>
          <cell r="FV37">
            <v>2577</v>
          </cell>
          <cell r="FW37">
            <v>3055</v>
          </cell>
          <cell r="FX37">
            <v>2821</v>
          </cell>
          <cell r="FY37">
            <v>3139</v>
          </cell>
          <cell r="FZ37">
            <v>3244</v>
          </cell>
          <cell r="GA37">
            <v>3712</v>
          </cell>
          <cell r="GB37">
            <v>3547</v>
          </cell>
          <cell r="GC37">
            <v>3639</v>
          </cell>
          <cell r="GD37">
            <v>3808</v>
          </cell>
          <cell r="GE37">
            <v>3817</v>
          </cell>
          <cell r="GF37">
            <v>3320</v>
          </cell>
          <cell r="GG37">
            <v>2598</v>
          </cell>
          <cell r="GH37">
            <v>2523</v>
          </cell>
          <cell r="GI37">
            <v>2773</v>
          </cell>
          <cell r="GJ37">
            <v>2430</v>
          </cell>
          <cell r="GK37">
            <v>2611</v>
          </cell>
          <cell r="GL37">
            <v>2859</v>
          </cell>
          <cell r="GM37">
            <v>2520</v>
          </cell>
          <cell r="GN37">
            <v>2170</v>
          </cell>
          <cell r="GO37">
            <v>2676</v>
          </cell>
          <cell r="GP37">
            <v>2471</v>
          </cell>
          <cell r="GQ37">
            <v>2405</v>
          </cell>
          <cell r="GR37">
            <v>2224</v>
          </cell>
          <cell r="GS37">
            <v>2344</v>
          </cell>
          <cell r="GT37">
            <v>2172</v>
          </cell>
          <cell r="GU37">
            <v>2239</v>
          </cell>
          <cell r="GV37">
            <v>2060</v>
          </cell>
          <cell r="GW37">
            <v>1878</v>
          </cell>
          <cell r="GX37">
            <v>2229</v>
          </cell>
          <cell r="GY37">
            <v>2362</v>
          </cell>
          <cell r="GZ37">
            <v>2388</v>
          </cell>
          <cell r="HA37">
            <v>2815</v>
          </cell>
          <cell r="HB37">
            <v>3203</v>
          </cell>
          <cell r="HC37">
            <v>3406</v>
          </cell>
          <cell r="HD37">
            <v>3183</v>
          </cell>
          <cell r="HE37">
            <v>1381</v>
          </cell>
          <cell r="HF37">
            <v>3477</v>
          </cell>
          <cell r="HG37">
            <v>3939</v>
          </cell>
          <cell r="HI37" t="str">
            <v>TOLIMA</v>
          </cell>
          <cell r="HJ37">
            <v>4005</v>
          </cell>
          <cell r="HK37">
            <v>4371</v>
          </cell>
          <cell r="HL37">
            <v>3630</v>
          </cell>
          <cell r="HM37">
            <v>4132</v>
          </cell>
          <cell r="HN37">
            <v>3502</v>
          </cell>
          <cell r="HO37">
            <v>3410</v>
          </cell>
          <cell r="HP37">
            <v>4174</v>
          </cell>
          <cell r="HQ37">
            <v>4325</v>
          </cell>
          <cell r="HR37">
            <v>3962</v>
          </cell>
          <cell r="HS37">
            <v>3673</v>
          </cell>
          <cell r="HT37">
            <v>4480</v>
          </cell>
          <cell r="HU37">
            <v>4382</v>
          </cell>
          <cell r="HV37">
            <v>5027</v>
          </cell>
          <cell r="HW37">
            <v>5063</v>
          </cell>
          <cell r="HX37">
            <v>4669</v>
          </cell>
          <cell r="HY37">
            <v>4143</v>
          </cell>
          <cell r="HZ37">
            <v>3868</v>
          </cell>
          <cell r="IA37">
            <v>3266</v>
          </cell>
          <cell r="IB37">
            <v>4058</v>
          </cell>
          <cell r="IC37">
            <v>3752</v>
          </cell>
          <cell r="ID37">
            <v>4121</v>
          </cell>
          <cell r="IE37">
            <v>4405</v>
          </cell>
          <cell r="IF37">
            <v>4601</v>
          </cell>
          <cell r="IG37">
            <v>3680</v>
          </cell>
          <cell r="IH37">
            <v>3770</v>
          </cell>
          <cell r="II37">
            <v>4211</v>
          </cell>
          <cell r="IJ37">
            <v>4407</v>
          </cell>
          <cell r="IK37">
            <v>3864</v>
          </cell>
          <cell r="IL37">
            <v>4325</v>
          </cell>
          <cell r="IM37">
            <v>4365</v>
          </cell>
          <cell r="IN37">
            <v>4104</v>
          </cell>
          <cell r="IO37">
            <v>2965</v>
          </cell>
          <cell r="IP37">
            <v>3505</v>
          </cell>
          <cell r="IQ37">
            <v>3469</v>
          </cell>
          <cell r="IR37">
            <v>3606</v>
          </cell>
          <cell r="IS37">
            <v>3995</v>
          </cell>
          <cell r="IT37">
            <v>3444</v>
          </cell>
          <cell r="IU37">
            <v>3436</v>
          </cell>
          <cell r="IV37">
            <v>4079</v>
          </cell>
          <cell r="IW37">
            <v>3818</v>
          </cell>
          <cell r="IX37">
            <v>3219</v>
          </cell>
          <cell r="IY37">
            <v>4408</v>
          </cell>
          <cell r="IZ37">
            <v>4054</v>
          </cell>
          <cell r="JA37">
            <v>3786</v>
          </cell>
          <cell r="JB37">
            <v>3793</v>
          </cell>
          <cell r="JC37">
            <v>4093</v>
          </cell>
          <cell r="JD37">
            <v>3838</v>
          </cell>
          <cell r="JE37">
            <v>4157</v>
          </cell>
          <cell r="JF37">
            <v>3925</v>
          </cell>
          <cell r="JG37">
            <v>3833</v>
          </cell>
          <cell r="JH37">
            <v>3305</v>
          </cell>
          <cell r="JI37">
            <v>1816</v>
          </cell>
          <cell r="JK37" t="str">
            <v>TOLIMA</v>
          </cell>
          <cell r="JL37">
            <v>3068</v>
          </cell>
          <cell r="JM37">
            <v>4425</v>
          </cell>
          <cell r="JN37">
            <v>4226</v>
          </cell>
          <cell r="JO37">
            <v>3691</v>
          </cell>
          <cell r="JP37">
            <v>3505</v>
          </cell>
          <cell r="JQ37">
            <v>4679</v>
          </cell>
          <cell r="JR37">
            <v>3817</v>
          </cell>
          <cell r="JS37">
            <v>4697</v>
          </cell>
          <cell r="JT37">
            <v>4682</v>
          </cell>
          <cell r="JU37">
            <v>4344</v>
          </cell>
          <cell r="JV37">
            <v>3954</v>
          </cell>
          <cell r="JW37">
            <v>3664</v>
          </cell>
          <cell r="JX37">
            <v>2535</v>
          </cell>
          <cell r="JY37">
            <v>2917</v>
          </cell>
          <cell r="JZ37">
            <v>3541</v>
          </cell>
          <cell r="KA37">
            <v>3663</v>
          </cell>
          <cell r="KB37">
            <v>3911</v>
          </cell>
          <cell r="KC37">
            <v>3950</v>
          </cell>
          <cell r="KD37">
            <v>3656</v>
          </cell>
          <cell r="KE37">
            <v>3631</v>
          </cell>
          <cell r="KF37">
            <v>4379</v>
          </cell>
          <cell r="KG37">
            <v>4284</v>
          </cell>
          <cell r="KH37">
            <v>4453</v>
          </cell>
          <cell r="KI37">
            <v>5232</v>
          </cell>
          <cell r="KJ37">
            <v>4986</v>
          </cell>
          <cell r="KK37">
            <v>4252</v>
          </cell>
          <cell r="KL37">
            <v>4443</v>
          </cell>
          <cell r="KM37">
            <v>3673</v>
          </cell>
          <cell r="KN37">
            <v>3339</v>
          </cell>
          <cell r="KO37">
            <v>3398</v>
          </cell>
          <cell r="KP37">
            <v>3097</v>
          </cell>
          <cell r="KQ37">
            <v>3116</v>
          </cell>
          <cell r="KR37">
            <v>2825</v>
          </cell>
          <cell r="KS37">
            <v>2817</v>
          </cell>
          <cell r="KT37">
            <v>3194</v>
          </cell>
          <cell r="KU37">
            <v>2778</v>
          </cell>
          <cell r="KV37">
            <v>2850</v>
          </cell>
          <cell r="KW37">
            <v>2589</v>
          </cell>
          <cell r="KX37">
            <v>2668</v>
          </cell>
          <cell r="KY37">
            <v>2677</v>
          </cell>
          <cell r="KZ37">
            <v>2353</v>
          </cell>
          <cell r="LA37">
            <v>2349</v>
          </cell>
          <cell r="LB37">
            <v>2559</v>
          </cell>
          <cell r="LC37">
            <v>2785</v>
          </cell>
          <cell r="LD37">
            <v>2884</v>
          </cell>
          <cell r="LE37">
            <v>3363</v>
          </cell>
          <cell r="LF37">
            <v>3668</v>
          </cell>
          <cell r="LG37">
            <v>3896</v>
          </cell>
          <cell r="LH37">
            <v>3823</v>
          </cell>
          <cell r="LI37">
            <v>4072</v>
          </cell>
          <cell r="LJ37">
            <v>3918</v>
          </cell>
          <cell r="LK37">
            <v>3497</v>
          </cell>
          <cell r="LM37" t="str">
            <v>TOLIMA</v>
          </cell>
          <cell r="LN37">
            <v>3622</v>
          </cell>
          <cell r="LO37">
            <v>4220</v>
          </cell>
          <cell r="LP37">
            <v>4105</v>
          </cell>
          <cell r="LQ37">
            <v>3742</v>
          </cell>
          <cell r="LR37">
            <v>4129</v>
          </cell>
          <cell r="LS37">
            <v>3683</v>
          </cell>
          <cell r="LT37">
            <v>4178</v>
          </cell>
          <cell r="LU37">
            <v>4594</v>
          </cell>
          <cell r="LV37">
            <v>3650</v>
          </cell>
          <cell r="LW37">
            <v>3361</v>
          </cell>
          <cell r="LX37">
            <v>3063</v>
          </cell>
          <cell r="LY37">
            <v>4050</v>
          </cell>
          <cell r="LZ37">
            <v>4123</v>
          </cell>
          <cell r="MA37">
            <v>4448</v>
          </cell>
          <cell r="MB37">
            <v>4403</v>
          </cell>
          <cell r="MC37">
            <v>3437</v>
          </cell>
          <cell r="MD37">
            <v>4237</v>
          </cell>
          <cell r="ME37">
            <v>4310</v>
          </cell>
          <cell r="MF37">
            <v>4334</v>
          </cell>
          <cell r="MG37">
            <v>3942</v>
          </cell>
          <cell r="MH37">
            <v>4847</v>
          </cell>
          <cell r="MI37">
            <v>4582</v>
          </cell>
          <cell r="MJ37">
            <v>4933</v>
          </cell>
          <cell r="MK37">
            <v>5541</v>
          </cell>
          <cell r="ML37">
            <v>4926</v>
          </cell>
          <cell r="MM37">
            <v>4467</v>
          </cell>
          <cell r="MN37">
            <v>2744</v>
          </cell>
          <cell r="MO37">
            <v>4830</v>
          </cell>
          <cell r="MP37">
            <v>3861</v>
          </cell>
          <cell r="MQ37">
            <v>4137</v>
          </cell>
          <cell r="MR37">
            <v>4463</v>
          </cell>
          <cell r="MS37">
            <v>4958</v>
          </cell>
          <cell r="MT37">
            <v>4220</v>
          </cell>
          <cell r="MU37">
            <v>2524</v>
          </cell>
          <cell r="MV37">
            <v>4414</v>
          </cell>
          <cell r="MW37">
            <v>4203</v>
          </cell>
          <cell r="MX37">
            <v>4538</v>
          </cell>
          <cell r="MY37">
            <v>3848</v>
          </cell>
          <cell r="MZ37">
            <v>4040</v>
          </cell>
          <cell r="NA37">
            <v>3971</v>
          </cell>
          <cell r="NB37">
            <v>3528</v>
          </cell>
          <cell r="NC37">
            <v>3909</v>
          </cell>
          <cell r="ND37">
            <v>3543</v>
          </cell>
          <cell r="NE37">
            <v>3978</v>
          </cell>
          <cell r="NF37">
            <v>3641</v>
          </cell>
          <cell r="NG37">
            <v>4309</v>
          </cell>
          <cell r="NH37">
            <v>4961</v>
          </cell>
          <cell r="NI37">
            <v>4419</v>
          </cell>
          <cell r="NJ37">
            <v>4258</v>
          </cell>
          <cell r="NK37">
            <v>4372</v>
          </cell>
          <cell r="NL37">
            <v>4087</v>
          </cell>
          <cell r="NM37">
            <v>3728</v>
          </cell>
          <cell r="NO37" t="str">
            <v>TOLIMA</v>
          </cell>
          <cell r="NP37">
            <v>3776</v>
          </cell>
          <cell r="NQ37">
            <v>4407</v>
          </cell>
          <cell r="NR37">
            <v>4347</v>
          </cell>
          <cell r="NS37">
            <v>3958</v>
          </cell>
          <cell r="NT37">
            <v>3037</v>
          </cell>
          <cell r="NU37">
            <v>3728</v>
          </cell>
          <cell r="NV37">
            <v>4091</v>
          </cell>
          <cell r="NW37">
            <v>4127</v>
          </cell>
          <cell r="NX37">
            <v>4168</v>
          </cell>
          <cell r="NY37">
            <v>2783</v>
          </cell>
          <cell r="NZ37">
            <v>4061</v>
          </cell>
          <cell r="OA37">
            <v>3950</v>
          </cell>
          <cell r="OB37">
            <v>1354</v>
          </cell>
          <cell r="OC37">
            <v>1449</v>
          </cell>
          <cell r="OD37">
            <v>1240</v>
          </cell>
          <cell r="OE37">
            <v>1019</v>
          </cell>
          <cell r="OF37">
            <v>1074</v>
          </cell>
          <cell r="OG37">
            <v>1027</v>
          </cell>
          <cell r="OH37">
            <v>1182</v>
          </cell>
          <cell r="OI37">
            <v>1152</v>
          </cell>
          <cell r="OJ37">
            <v>1150</v>
          </cell>
          <cell r="OK37">
            <v>884</v>
          </cell>
          <cell r="OL37">
            <v>1042</v>
          </cell>
          <cell r="OM37">
            <v>1211</v>
          </cell>
          <cell r="ON37">
            <v>986</v>
          </cell>
          <cell r="OO37">
            <v>1268</v>
          </cell>
          <cell r="OP37">
            <v>1139</v>
          </cell>
          <cell r="OQ37">
            <v>1553</v>
          </cell>
          <cell r="OR37">
            <v>1384</v>
          </cell>
          <cell r="OS37">
            <v>1350</v>
          </cell>
          <cell r="OT37">
            <v>1810</v>
          </cell>
          <cell r="OU37">
            <v>1732</v>
          </cell>
          <cell r="OV37">
            <v>1716</v>
          </cell>
          <cell r="OW37">
            <v>1692</v>
          </cell>
          <cell r="OX37">
            <v>1708</v>
          </cell>
          <cell r="OY37">
            <v>1780</v>
          </cell>
          <cell r="OZ37">
            <v>2093</v>
          </cell>
          <cell r="PA37">
            <v>1788</v>
          </cell>
          <cell r="PB37">
            <v>1942</v>
          </cell>
          <cell r="PC37">
            <v>2006</v>
          </cell>
          <cell r="PD37">
            <v>2003</v>
          </cell>
          <cell r="PE37">
            <v>1846</v>
          </cell>
          <cell r="PF37">
            <v>1916</v>
          </cell>
          <cell r="PG37">
            <v>1952</v>
          </cell>
          <cell r="PH37">
            <v>1761</v>
          </cell>
          <cell r="PI37">
            <v>1970</v>
          </cell>
          <cell r="PJ37">
            <v>1720</v>
          </cell>
          <cell r="PK37">
            <v>1871</v>
          </cell>
          <cell r="PL37">
            <v>1816</v>
          </cell>
          <cell r="PM37">
            <v>1992</v>
          </cell>
          <cell r="PN37">
            <v>2361</v>
          </cell>
          <cell r="PO37">
            <v>2376</v>
          </cell>
          <cell r="PQ37" t="str">
            <v>TOLIMA</v>
          </cell>
          <cell r="PR37">
            <v>2400</v>
          </cell>
          <cell r="PS37">
            <v>2780</v>
          </cell>
          <cell r="PT37">
            <v>2634</v>
          </cell>
          <cell r="PU37">
            <v>2635</v>
          </cell>
          <cell r="PV37">
            <v>2169</v>
          </cell>
          <cell r="PW37">
            <v>1934</v>
          </cell>
          <cell r="PX37">
            <v>1886</v>
          </cell>
          <cell r="PY37">
            <v>1642</v>
          </cell>
          <cell r="PZ37">
            <v>1594</v>
          </cell>
          <cell r="QA37">
            <v>2499</v>
          </cell>
          <cell r="QB37">
            <v>1720</v>
          </cell>
          <cell r="QC37">
            <v>1570</v>
          </cell>
          <cell r="QD37">
            <v>1513</v>
          </cell>
          <cell r="QE37">
            <v>1878</v>
          </cell>
          <cell r="QF37">
            <v>2097</v>
          </cell>
          <cell r="QG37">
            <v>1979</v>
          </cell>
          <cell r="QH37">
            <v>2187</v>
          </cell>
          <cell r="QI37">
            <v>1998</v>
          </cell>
          <cell r="QJ37">
            <v>2133</v>
          </cell>
          <cell r="QK37">
            <v>2297</v>
          </cell>
          <cell r="QL37">
            <v>2292</v>
          </cell>
          <cell r="QM37">
            <v>2519</v>
          </cell>
          <cell r="QN37">
            <v>2533</v>
          </cell>
          <cell r="QO37">
            <v>2881</v>
          </cell>
          <cell r="QP37">
            <v>3172</v>
          </cell>
          <cell r="QQ37">
            <v>2967</v>
          </cell>
          <cell r="QR37">
            <v>2548</v>
          </cell>
          <cell r="QS37">
            <v>3448</v>
          </cell>
          <cell r="QT37">
            <v>2527</v>
          </cell>
          <cell r="QU37">
            <v>2530</v>
          </cell>
          <cell r="QV37">
            <v>1495</v>
          </cell>
          <cell r="QW37">
            <v>1378</v>
          </cell>
          <cell r="QX37">
            <v>1026</v>
          </cell>
          <cell r="QY37">
            <v>1153</v>
          </cell>
          <cell r="QZ37">
            <v>1424</v>
          </cell>
          <cell r="RA37">
            <v>1632</v>
          </cell>
          <cell r="RB37">
            <v>1578</v>
          </cell>
          <cell r="RC37">
            <v>1356</v>
          </cell>
          <cell r="RD37">
            <v>1347</v>
          </cell>
          <cell r="RE37">
            <v>1461</v>
          </cell>
          <cell r="RF37">
            <v>1250</v>
          </cell>
          <cell r="RG37">
            <v>1499</v>
          </cell>
          <cell r="RH37">
            <v>1726</v>
          </cell>
          <cell r="RI37">
            <v>1563</v>
          </cell>
          <cell r="RJ37">
            <v>1589</v>
          </cell>
          <cell r="RK37">
            <v>1504</v>
          </cell>
          <cell r="RL37">
            <v>2264</v>
          </cell>
          <cell r="RM37">
            <v>1583</v>
          </cell>
          <cell r="RN37">
            <v>1476</v>
          </cell>
          <cell r="RO37">
            <v>1794</v>
          </cell>
          <cell r="RP37">
            <v>1461</v>
          </cell>
          <cell r="RQ37">
            <v>1941</v>
          </cell>
          <cell r="RS37" t="str">
            <v>TOLIMA</v>
          </cell>
          <cell r="RT37">
            <v>3036</v>
          </cell>
          <cell r="RU37">
            <v>3441</v>
          </cell>
          <cell r="RV37">
            <v>3429</v>
          </cell>
          <cell r="RW37">
            <v>2625</v>
          </cell>
          <cell r="RX37">
            <v>1792</v>
          </cell>
          <cell r="RY37">
            <v>2281</v>
          </cell>
          <cell r="RZ37">
            <v>2143</v>
          </cell>
          <cell r="SA37">
            <v>2689</v>
          </cell>
          <cell r="SB37">
            <v>3021</v>
          </cell>
          <cell r="SC37">
            <v>2483</v>
          </cell>
          <cell r="SD37">
            <v>2597</v>
          </cell>
          <cell r="SE37">
            <v>2118</v>
          </cell>
          <cell r="SF37">
            <v>3026</v>
          </cell>
          <cell r="SG37">
            <v>2914</v>
          </cell>
          <cell r="SH37">
            <v>2034</v>
          </cell>
          <cell r="SI37">
            <v>2691</v>
          </cell>
          <cell r="SJ37">
            <v>2350</v>
          </cell>
          <cell r="SK37">
            <v>2756</v>
          </cell>
          <cell r="SL37">
            <v>2833</v>
          </cell>
          <cell r="SM37">
            <v>3453</v>
          </cell>
          <cell r="SN37">
            <v>3081</v>
          </cell>
          <cell r="SO37">
            <v>3334</v>
          </cell>
          <cell r="SP37">
            <v>3572</v>
          </cell>
          <cell r="SQ37">
            <v>3233</v>
          </cell>
          <cell r="SR37">
            <v>2898</v>
          </cell>
          <cell r="SS37">
            <v>3088</v>
          </cell>
          <cell r="ST37">
            <v>3371</v>
          </cell>
          <cell r="SU37">
            <v>3704</v>
          </cell>
          <cell r="SV37">
            <v>3092</v>
          </cell>
          <cell r="SW37">
            <v>2512</v>
          </cell>
          <cell r="SX37">
            <v>2823</v>
          </cell>
          <cell r="SY37">
            <v>2528</v>
          </cell>
          <cell r="SZ37">
            <v>2386</v>
          </cell>
          <cell r="TA37">
            <v>3113</v>
          </cell>
          <cell r="TB37">
            <v>2949</v>
          </cell>
          <cell r="TC37">
            <v>3104</v>
          </cell>
          <cell r="TD37">
            <v>3399</v>
          </cell>
          <cell r="TE37">
            <v>2828</v>
          </cell>
          <cell r="TF37">
            <v>2905</v>
          </cell>
          <cell r="TG37">
            <v>2797</v>
          </cell>
          <cell r="TH37">
            <v>2057</v>
          </cell>
          <cell r="TI37">
            <v>2318</v>
          </cell>
          <cell r="TJ37">
            <v>2486</v>
          </cell>
          <cell r="TK37">
            <v>3069</v>
          </cell>
          <cell r="TL37">
            <v>2388</v>
          </cell>
          <cell r="TM37">
            <v>2959</v>
          </cell>
          <cell r="TN37">
            <v>2264</v>
          </cell>
          <cell r="TO37">
            <v>2369</v>
          </cell>
        </row>
        <row r="38">
          <cell r="FG38" t="str">
            <v>VALLE</v>
          </cell>
          <cell r="FH38">
            <v>2424</v>
          </cell>
          <cell r="FI38">
            <v>2300</v>
          </cell>
          <cell r="FJ38">
            <v>2655</v>
          </cell>
          <cell r="FK38">
            <v>2516</v>
          </cell>
          <cell r="FL38">
            <v>2486</v>
          </cell>
          <cell r="FM38">
            <v>2560</v>
          </cell>
          <cell r="FN38">
            <v>2638</v>
          </cell>
          <cell r="FO38">
            <v>3192</v>
          </cell>
          <cell r="FP38">
            <v>3156</v>
          </cell>
          <cell r="FQ38">
            <v>2767</v>
          </cell>
          <cell r="FR38">
            <v>3622</v>
          </cell>
          <cell r="FS38">
            <v>2014</v>
          </cell>
          <cell r="FT38">
            <v>3071</v>
          </cell>
          <cell r="FU38">
            <v>2957</v>
          </cell>
          <cell r="FV38">
            <v>2605</v>
          </cell>
          <cell r="FW38">
            <v>3275</v>
          </cell>
          <cell r="FX38">
            <v>3228</v>
          </cell>
          <cell r="FY38">
            <v>3115</v>
          </cell>
          <cell r="FZ38">
            <v>3292</v>
          </cell>
          <cell r="GA38">
            <v>3322</v>
          </cell>
          <cell r="GB38">
            <v>3872</v>
          </cell>
          <cell r="GC38">
            <v>3842</v>
          </cell>
          <cell r="GD38">
            <v>3708</v>
          </cell>
          <cell r="GE38">
            <v>4598</v>
          </cell>
          <cell r="GF38">
            <v>4610</v>
          </cell>
          <cell r="GG38">
            <v>4125</v>
          </cell>
          <cell r="GH38">
            <v>3318</v>
          </cell>
          <cell r="GI38">
            <v>3545</v>
          </cell>
          <cell r="GJ38">
            <v>3028</v>
          </cell>
          <cell r="GK38">
            <v>3590</v>
          </cell>
          <cell r="GL38">
            <v>3584</v>
          </cell>
          <cell r="GM38">
            <v>3277</v>
          </cell>
          <cell r="GN38">
            <v>3043</v>
          </cell>
          <cell r="GO38">
            <v>4120</v>
          </cell>
          <cell r="GP38">
            <v>2751</v>
          </cell>
          <cell r="GQ38">
            <v>3118</v>
          </cell>
          <cell r="GR38">
            <v>3268</v>
          </cell>
          <cell r="GS38">
            <v>3163</v>
          </cell>
          <cell r="GT38">
            <v>3354</v>
          </cell>
          <cell r="GU38">
            <v>3132</v>
          </cell>
          <cell r="GV38">
            <v>2689</v>
          </cell>
          <cell r="GW38">
            <v>2768</v>
          </cell>
          <cell r="GX38">
            <v>2905</v>
          </cell>
          <cell r="GY38">
            <v>2932</v>
          </cell>
          <cell r="GZ38">
            <v>2652</v>
          </cell>
          <cell r="HA38">
            <v>2898</v>
          </cell>
          <cell r="HB38">
            <v>3157</v>
          </cell>
          <cell r="HC38">
            <v>3344</v>
          </cell>
          <cell r="HD38">
            <v>3148</v>
          </cell>
          <cell r="HE38">
            <v>3298</v>
          </cell>
          <cell r="HF38">
            <v>2856</v>
          </cell>
          <cell r="HG38">
            <v>3144</v>
          </cell>
          <cell r="HI38" t="str">
            <v>VALLE</v>
          </cell>
          <cell r="HJ38">
            <v>3487</v>
          </cell>
          <cell r="HK38">
            <v>3987</v>
          </cell>
          <cell r="HL38">
            <v>3577</v>
          </cell>
          <cell r="HM38">
            <v>4252</v>
          </cell>
          <cell r="HN38">
            <v>3958</v>
          </cell>
          <cell r="HO38">
            <v>3877</v>
          </cell>
          <cell r="HP38">
            <v>4498</v>
          </cell>
          <cell r="HQ38">
            <v>3553</v>
          </cell>
          <cell r="HR38">
            <v>3756</v>
          </cell>
          <cell r="HS38">
            <v>3816</v>
          </cell>
          <cell r="HT38">
            <v>3784</v>
          </cell>
          <cell r="HU38">
            <v>3227</v>
          </cell>
          <cell r="HV38">
            <v>4046</v>
          </cell>
          <cell r="HW38">
            <v>3318</v>
          </cell>
          <cell r="HX38">
            <v>3323</v>
          </cell>
          <cell r="HY38">
            <v>3075</v>
          </cell>
          <cell r="HZ38">
            <v>3531</v>
          </cell>
          <cell r="IA38">
            <v>3209</v>
          </cell>
          <cell r="IB38">
            <v>3588</v>
          </cell>
          <cell r="IC38">
            <v>3840</v>
          </cell>
          <cell r="ID38">
            <v>3766</v>
          </cell>
          <cell r="IE38">
            <v>3678</v>
          </cell>
          <cell r="IF38">
            <v>3479</v>
          </cell>
          <cell r="IG38">
            <v>2963</v>
          </cell>
          <cell r="IH38">
            <v>2746</v>
          </cell>
          <cell r="II38">
            <v>2751</v>
          </cell>
          <cell r="IJ38">
            <v>2849</v>
          </cell>
          <cell r="IK38">
            <v>2952</v>
          </cell>
          <cell r="IL38">
            <v>2525</v>
          </cell>
          <cell r="IM38">
            <v>3084</v>
          </cell>
          <cell r="IN38">
            <v>3111</v>
          </cell>
          <cell r="IO38">
            <v>2712</v>
          </cell>
          <cell r="IP38">
            <v>2898</v>
          </cell>
          <cell r="IQ38">
            <v>2942</v>
          </cell>
          <cell r="IR38">
            <v>3094</v>
          </cell>
          <cell r="IS38">
            <v>2735</v>
          </cell>
          <cell r="IT38">
            <v>3243</v>
          </cell>
          <cell r="IU38">
            <v>3343</v>
          </cell>
          <cell r="IV38">
            <v>3279</v>
          </cell>
          <cell r="IW38">
            <v>3360</v>
          </cell>
          <cell r="IX38">
            <v>3382</v>
          </cell>
          <cell r="IY38">
            <v>3217</v>
          </cell>
          <cell r="IZ38">
            <v>2971</v>
          </cell>
          <cell r="JA38">
            <v>2997</v>
          </cell>
          <cell r="JB38">
            <v>3426</v>
          </cell>
          <cell r="JC38">
            <v>3433</v>
          </cell>
          <cell r="JD38">
            <v>3664</v>
          </cell>
          <cell r="JE38">
            <v>3416</v>
          </cell>
          <cell r="JF38">
            <v>3371</v>
          </cell>
          <cell r="JG38">
            <v>2904</v>
          </cell>
          <cell r="JH38">
            <v>2677</v>
          </cell>
          <cell r="JI38">
            <v>2127</v>
          </cell>
          <cell r="JK38" t="str">
            <v>VALLE</v>
          </cell>
          <cell r="JL38">
            <v>2733</v>
          </cell>
          <cell r="JM38">
            <v>3077</v>
          </cell>
          <cell r="JN38">
            <v>2917</v>
          </cell>
          <cell r="JO38">
            <v>2921</v>
          </cell>
          <cell r="JP38">
            <v>2780</v>
          </cell>
          <cell r="JQ38">
            <v>3124</v>
          </cell>
          <cell r="JR38">
            <v>3032</v>
          </cell>
          <cell r="JS38">
            <v>3033</v>
          </cell>
          <cell r="JT38">
            <v>3600</v>
          </cell>
          <cell r="JU38">
            <v>3625</v>
          </cell>
          <cell r="JV38">
            <v>3459</v>
          </cell>
          <cell r="JW38">
            <v>3125</v>
          </cell>
          <cell r="JX38">
            <v>2349</v>
          </cell>
          <cell r="JY38">
            <v>2893</v>
          </cell>
          <cell r="JZ38">
            <v>2987</v>
          </cell>
          <cell r="KA38">
            <v>3482</v>
          </cell>
          <cell r="KB38">
            <v>3252</v>
          </cell>
          <cell r="KC38">
            <v>3317</v>
          </cell>
          <cell r="KD38">
            <v>3714</v>
          </cell>
          <cell r="KE38">
            <v>3686</v>
          </cell>
          <cell r="KF38">
            <v>4296</v>
          </cell>
          <cell r="KG38">
            <v>3982</v>
          </cell>
          <cell r="KH38">
            <v>3827</v>
          </cell>
          <cell r="KI38">
            <v>3729</v>
          </cell>
          <cell r="KJ38">
            <v>4547</v>
          </cell>
          <cell r="KK38">
            <v>4057</v>
          </cell>
          <cell r="KL38">
            <v>4325</v>
          </cell>
          <cell r="KM38">
            <v>4356</v>
          </cell>
          <cell r="KN38">
            <v>3339</v>
          </cell>
          <cell r="KO38">
            <v>3614</v>
          </cell>
          <cell r="KP38">
            <v>3192</v>
          </cell>
          <cell r="KQ38">
            <v>3209</v>
          </cell>
          <cell r="KR38">
            <v>3388</v>
          </cell>
          <cell r="KS38">
            <v>3124</v>
          </cell>
          <cell r="KT38">
            <v>3411</v>
          </cell>
          <cell r="KU38">
            <v>3820</v>
          </cell>
          <cell r="KV38">
            <v>3119</v>
          </cell>
          <cell r="KW38">
            <v>2856</v>
          </cell>
          <cell r="KX38">
            <v>3232</v>
          </cell>
          <cell r="KY38">
            <v>3498</v>
          </cell>
          <cell r="KZ38">
            <v>2692</v>
          </cell>
          <cell r="LA38">
            <v>2605</v>
          </cell>
          <cell r="LB38">
            <v>2757</v>
          </cell>
          <cell r="LC38">
            <v>2460</v>
          </cell>
          <cell r="LD38">
            <v>3110</v>
          </cell>
          <cell r="LE38">
            <v>2762</v>
          </cell>
          <cell r="LF38">
            <v>4970</v>
          </cell>
          <cell r="LG38">
            <v>3095</v>
          </cell>
          <cell r="LH38">
            <v>2674</v>
          </cell>
          <cell r="LI38">
            <v>3119</v>
          </cell>
          <cell r="LJ38">
            <v>2861</v>
          </cell>
          <cell r="LK38">
            <v>2348</v>
          </cell>
          <cell r="LM38" t="str">
            <v>VALLE</v>
          </cell>
          <cell r="LN38">
            <v>2344</v>
          </cell>
          <cell r="LO38">
            <v>2938</v>
          </cell>
          <cell r="LP38">
            <v>2659</v>
          </cell>
          <cell r="LQ38">
            <v>2375</v>
          </cell>
          <cell r="LR38">
            <v>2342</v>
          </cell>
          <cell r="LS38">
            <v>2421</v>
          </cell>
          <cell r="LT38">
            <v>2673</v>
          </cell>
          <cell r="LU38">
            <v>2795</v>
          </cell>
          <cell r="LV38">
            <v>3209</v>
          </cell>
          <cell r="LW38">
            <v>3070</v>
          </cell>
          <cell r="LX38">
            <v>3002</v>
          </cell>
          <cell r="LY38">
            <v>3061</v>
          </cell>
          <cell r="LZ38">
            <v>2794</v>
          </cell>
          <cell r="MA38">
            <v>2966</v>
          </cell>
          <cell r="MB38">
            <v>3958</v>
          </cell>
          <cell r="MC38">
            <v>2194</v>
          </cell>
          <cell r="MD38">
            <v>2817</v>
          </cell>
          <cell r="ME38">
            <v>2832</v>
          </cell>
          <cell r="MF38">
            <v>3257</v>
          </cell>
          <cell r="MG38">
            <v>3319</v>
          </cell>
          <cell r="MH38">
            <v>3575</v>
          </cell>
          <cell r="MI38">
            <v>3614</v>
          </cell>
          <cell r="MJ38">
            <v>3397</v>
          </cell>
          <cell r="MK38">
            <v>3830</v>
          </cell>
          <cell r="ML38">
            <v>3891</v>
          </cell>
          <cell r="MM38">
            <v>3336</v>
          </cell>
          <cell r="MN38">
            <v>3575</v>
          </cell>
          <cell r="MO38">
            <v>3580</v>
          </cell>
          <cell r="MP38">
            <v>2924</v>
          </cell>
          <cell r="MQ38">
            <v>3028</v>
          </cell>
          <cell r="MR38">
            <v>3055</v>
          </cell>
          <cell r="MS38">
            <v>2465</v>
          </cell>
          <cell r="MT38">
            <v>2756</v>
          </cell>
          <cell r="MU38">
            <v>2783</v>
          </cell>
          <cell r="MV38">
            <v>2864</v>
          </cell>
          <cell r="MW38">
            <v>2967</v>
          </cell>
          <cell r="MX38">
            <v>2839</v>
          </cell>
          <cell r="MY38">
            <v>2600</v>
          </cell>
          <cell r="MZ38">
            <v>2864</v>
          </cell>
          <cell r="NA38">
            <v>2791</v>
          </cell>
          <cell r="NB38">
            <v>2666</v>
          </cell>
          <cell r="NC38">
            <v>2639</v>
          </cell>
          <cell r="ND38">
            <v>2787</v>
          </cell>
          <cell r="NE38">
            <v>3149</v>
          </cell>
          <cell r="NF38">
            <v>2823</v>
          </cell>
          <cell r="NG38">
            <v>3289</v>
          </cell>
          <cell r="NH38">
            <v>2787</v>
          </cell>
          <cell r="NI38">
            <v>3184</v>
          </cell>
          <cell r="NJ38">
            <v>3072</v>
          </cell>
          <cell r="NK38">
            <v>3018</v>
          </cell>
          <cell r="NL38">
            <v>2897</v>
          </cell>
          <cell r="NM38">
            <v>2602</v>
          </cell>
          <cell r="NO38" t="str">
            <v>VALLE</v>
          </cell>
          <cell r="NP38">
            <v>3350</v>
          </cell>
          <cell r="NQ38">
            <v>4837</v>
          </cell>
          <cell r="NR38">
            <v>4163</v>
          </cell>
          <cell r="NS38">
            <v>3450</v>
          </cell>
          <cell r="NT38">
            <v>3067</v>
          </cell>
          <cell r="NU38">
            <v>3214</v>
          </cell>
          <cell r="NV38">
            <v>3448</v>
          </cell>
          <cell r="NW38">
            <v>3440</v>
          </cell>
          <cell r="NX38">
            <v>3279</v>
          </cell>
          <cell r="NY38">
            <v>3750</v>
          </cell>
          <cell r="NZ38">
            <v>4737</v>
          </cell>
          <cell r="OA38">
            <v>4488</v>
          </cell>
          <cell r="OB38">
            <v>2227</v>
          </cell>
          <cell r="OC38">
            <v>1897</v>
          </cell>
          <cell r="OD38">
            <v>840</v>
          </cell>
          <cell r="OE38">
            <v>1025</v>
          </cell>
          <cell r="OF38">
            <v>1076</v>
          </cell>
          <cell r="OG38">
            <v>1123</v>
          </cell>
          <cell r="OH38">
            <v>981</v>
          </cell>
          <cell r="OI38">
            <v>1107</v>
          </cell>
          <cell r="OJ38">
            <v>1155</v>
          </cell>
          <cell r="OK38">
            <v>822</v>
          </cell>
          <cell r="OL38">
            <v>889</v>
          </cell>
          <cell r="OM38">
            <v>959</v>
          </cell>
          <cell r="ON38">
            <v>1057</v>
          </cell>
          <cell r="OO38">
            <v>1068</v>
          </cell>
          <cell r="OP38">
            <v>959</v>
          </cell>
          <cell r="OQ38">
            <v>1798</v>
          </cell>
          <cell r="OR38">
            <v>1987</v>
          </cell>
          <cell r="OS38">
            <v>1928</v>
          </cell>
          <cell r="OT38">
            <v>1920</v>
          </cell>
          <cell r="OU38">
            <v>1743</v>
          </cell>
          <cell r="OV38">
            <v>1953</v>
          </cell>
          <cell r="OW38">
            <v>1560</v>
          </cell>
          <cell r="OX38">
            <v>1472</v>
          </cell>
          <cell r="OY38">
            <v>1582</v>
          </cell>
          <cell r="OZ38">
            <v>1716</v>
          </cell>
          <cell r="PA38">
            <v>1756</v>
          </cell>
          <cell r="PB38">
            <v>2076</v>
          </cell>
          <cell r="PC38">
            <v>2251</v>
          </cell>
          <cell r="PD38">
            <v>2053</v>
          </cell>
          <cell r="PE38">
            <v>2315</v>
          </cell>
          <cell r="PF38">
            <v>2204</v>
          </cell>
          <cell r="PG38">
            <v>2357</v>
          </cell>
          <cell r="PH38">
            <v>1951</v>
          </cell>
          <cell r="PI38">
            <v>2065</v>
          </cell>
          <cell r="PJ38">
            <v>1991</v>
          </cell>
          <cell r="PK38">
            <v>1941</v>
          </cell>
          <cell r="PL38">
            <v>2156</v>
          </cell>
          <cell r="PM38">
            <v>2381</v>
          </cell>
          <cell r="PN38">
            <v>2572</v>
          </cell>
          <cell r="PO38">
            <v>2007</v>
          </cell>
          <cell r="PQ38" t="str">
            <v>VALLE</v>
          </cell>
          <cell r="PR38">
            <v>2775</v>
          </cell>
          <cell r="PS38">
            <v>2674</v>
          </cell>
          <cell r="PT38">
            <v>2380</v>
          </cell>
          <cell r="PU38">
            <v>2103</v>
          </cell>
          <cell r="PV38">
            <v>2707</v>
          </cell>
          <cell r="PW38">
            <v>2055</v>
          </cell>
          <cell r="PX38">
            <v>1919</v>
          </cell>
          <cell r="PY38">
            <v>1673</v>
          </cell>
          <cell r="PZ38">
            <v>1781</v>
          </cell>
          <cell r="QA38">
            <v>2028</v>
          </cell>
          <cell r="QB38">
            <v>1830</v>
          </cell>
          <cell r="QC38">
            <v>1801</v>
          </cell>
          <cell r="QD38">
            <v>1930</v>
          </cell>
          <cell r="QE38">
            <v>2759</v>
          </cell>
          <cell r="QF38">
            <v>2488</v>
          </cell>
          <cell r="QG38">
            <v>3080</v>
          </cell>
          <cell r="QH38">
            <v>2426</v>
          </cell>
          <cell r="QI38">
            <v>2203</v>
          </cell>
          <cell r="QJ38">
            <v>2461</v>
          </cell>
          <cell r="QK38">
            <v>2134</v>
          </cell>
          <cell r="QL38">
            <v>2954</v>
          </cell>
          <cell r="QM38">
            <v>2637</v>
          </cell>
          <cell r="QN38">
            <v>2767</v>
          </cell>
          <cell r="QO38">
            <v>3104</v>
          </cell>
          <cell r="QP38">
            <v>3865</v>
          </cell>
          <cell r="QQ38">
            <v>3041</v>
          </cell>
          <cell r="QR38">
            <v>3113</v>
          </cell>
          <cell r="QS38">
            <v>3004</v>
          </cell>
          <cell r="QT38">
            <v>2353</v>
          </cell>
          <cell r="QU38">
            <v>2659</v>
          </cell>
          <cell r="QV38">
            <v>2234</v>
          </cell>
          <cell r="QW38">
            <v>2020</v>
          </cell>
          <cell r="QX38">
            <v>2139</v>
          </cell>
          <cell r="QY38">
            <v>2132</v>
          </cell>
          <cell r="QZ38">
            <v>2154</v>
          </cell>
          <cell r="RA38">
            <v>2320</v>
          </cell>
          <cell r="RB38">
            <v>2668</v>
          </cell>
          <cell r="RC38">
            <v>2770</v>
          </cell>
          <cell r="RD38">
            <v>2580</v>
          </cell>
          <cell r="RE38">
            <v>2893</v>
          </cell>
          <cell r="RF38">
            <v>2555</v>
          </cell>
          <cell r="RG38">
            <v>2663</v>
          </cell>
          <cell r="RH38">
            <v>2401</v>
          </cell>
          <cell r="RI38">
            <v>2718</v>
          </cell>
          <cell r="RJ38">
            <v>2718</v>
          </cell>
          <cell r="RK38">
            <v>2717</v>
          </cell>
          <cell r="RL38">
            <v>2786</v>
          </cell>
          <cell r="RM38">
            <v>4186</v>
          </cell>
          <cell r="RN38">
            <v>3583</v>
          </cell>
          <cell r="RO38">
            <v>3700</v>
          </cell>
          <cell r="RP38">
            <v>2799</v>
          </cell>
          <cell r="RQ38">
            <v>3779</v>
          </cell>
          <cell r="RS38" t="str">
            <v>VALLE</v>
          </cell>
          <cell r="RT38">
            <v>6208</v>
          </cell>
          <cell r="RU38">
            <v>5638</v>
          </cell>
          <cell r="RV38">
            <v>4296</v>
          </cell>
          <cell r="RW38">
            <v>3256</v>
          </cell>
          <cell r="RX38">
            <v>2632</v>
          </cell>
          <cell r="RY38">
            <v>2255</v>
          </cell>
          <cell r="RZ38">
            <v>2323</v>
          </cell>
          <cell r="SA38">
            <v>2541</v>
          </cell>
          <cell r="SB38">
            <v>2579</v>
          </cell>
          <cell r="SC38">
            <v>2543</v>
          </cell>
          <cell r="SD38">
            <v>3078</v>
          </cell>
          <cell r="SE38">
            <v>2714</v>
          </cell>
          <cell r="SF38">
            <v>2963</v>
          </cell>
          <cell r="SG38">
            <v>2739</v>
          </cell>
          <cell r="SH38">
            <v>2315</v>
          </cell>
          <cell r="SI38">
            <v>2610</v>
          </cell>
          <cell r="SJ38">
            <v>2838</v>
          </cell>
          <cell r="SK38">
            <v>3630</v>
          </cell>
          <cell r="SL38">
            <v>4010</v>
          </cell>
          <cell r="SM38">
            <v>4692</v>
          </cell>
          <cell r="SN38">
            <v>4302</v>
          </cell>
          <cell r="SO38">
            <v>3969</v>
          </cell>
          <cell r="SP38">
            <v>4517</v>
          </cell>
          <cell r="SQ38">
            <v>4885</v>
          </cell>
          <cell r="SR38">
            <v>4954</v>
          </cell>
          <cell r="SS38">
            <v>4598</v>
          </cell>
          <cell r="ST38">
            <v>4854</v>
          </cell>
          <cell r="SU38">
            <v>4481</v>
          </cell>
          <cell r="SV38">
            <v>3208</v>
          </cell>
          <cell r="SW38">
            <v>3380</v>
          </cell>
          <cell r="SX38">
            <v>3032</v>
          </cell>
          <cell r="SY38">
            <v>3191</v>
          </cell>
          <cell r="SZ38">
            <v>3065</v>
          </cell>
          <cell r="TA38">
            <v>3172</v>
          </cell>
          <cell r="TB38">
            <v>3366</v>
          </cell>
          <cell r="TC38">
            <v>3309</v>
          </cell>
          <cell r="TD38">
            <v>3407</v>
          </cell>
          <cell r="TE38">
            <v>3296</v>
          </cell>
          <cell r="TF38">
            <v>3356</v>
          </cell>
          <cell r="TG38">
            <v>3560</v>
          </cell>
          <cell r="TH38">
            <v>3171</v>
          </cell>
          <cell r="TI38">
            <v>3405</v>
          </cell>
          <cell r="TJ38">
            <v>3223</v>
          </cell>
          <cell r="TK38">
            <v>3226</v>
          </cell>
          <cell r="TL38">
            <v>4222</v>
          </cell>
          <cell r="TM38">
            <v>4136</v>
          </cell>
          <cell r="TN38">
            <v>4762</v>
          </cell>
          <cell r="TO38">
            <v>3807</v>
          </cell>
        </row>
        <row r="39">
          <cell r="FG39" t="str">
            <v>VAUPES</v>
          </cell>
          <cell r="FH39">
            <v>13</v>
          </cell>
          <cell r="FI39">
            <v>18</v>
          </cell>
          <cell r="FJ39">
            <v>22</v>
          </cell>
          <cell r="FK39">
            <v>23</v>
          </cell>
          <cell r="FL39">
            <v>25</v>
          </cell>
          <cell r="FM39">
            <v>14</v>
          </cell>
          <cell r="FN39">
            <v>46</v>
          </cell>
          <cell r="FO39">
            <v>19</v>
          </cell>
          <cell r="FP39">
            <v>38</v>
          </cell>
          <cell r="FQ39">
            <v>29</v>
          </cell>
          <cell r="FR39">
            <v>21</v>
          </cell>
          <cell r="FS39">
            <v>65</v>
          </cell>
          <cell r="FT39">
            <v>23</v>
          </cell>
          <cell r="FU39">
            <v>58</v>
          </cell>
          <cell r="FV39">
            <v>25</v>
          </cell>
          <cell r="FW39">
            <v>45</v>
          </cell>
          <cell r="FX39">
            <v>35</v>
          </cell>
          <cell r="FY39">
            <v>21</v>
          </cell>
          <cell r="FZ39">
            <v>79</v>
          </cell>
          <cell r="GA39">
            <v>32</v>
          </cell>
          <cell r="GB39">
            <v>47</v>
          </cell>
          <cell r="GC39">
            <v>51</v>
          </cell>
          <cell r="GD39">
            <v>42</v>
          </cell>
          <cell r="GE39">
            <v>38</v>
          </cell>
          <cell r="GF39">
            <v>39</v>
          </cell>
          <cell r="GG39">
            <v>31</v>
          </cell>
          <cell r="GH39">
            <v>36</v>
          </cell>
          <cell r="GI39">
            <v>102</v>
          </cell>
          <cell r="GJ39">
            <v>83</v>
          </cell>
          <cell r="GK39">
            <v>56</v>
          </cell>
          <cell r="GL39">
            <v>40</v>
          </cell>
          <cell r="GM39">
            <v>74</v>
          </cell>
          <cell r="GN39">
            <v>59</v>
          </cell>
          <cell r="GO39">
            <v>54</v>
          </cell>
          <cell r="GP39">
            <v>34</v>
          </cell>
          <cell r="GQ39">
            <v>71</v>
          </cell>
          <cell r="GR39">
            <v>79</v>
          </cell>
          <cell r="GS39">
            <v>55</v>
          </cell>
          <cell r="GT39">
            <v>43</v>
          </cell>
          <cell r="GU39">
            <v>71</v>
          </cell>
          <cell r="GV39">
            <v>77</v>
          </cell>
          <cell r="GW39">
            <v>31</v>
          </cell>
          <cell r="GX39">
            <v>47</v>
          </cell>
          <cell r="GY39">
            <v>111</v>
          </cell>
          <cell r="GZ39">
            <v>48</v>
          </cell>
          <cell r="HA39">
            <v>35</v>
          </cell>
          <cell r="HB39">
            <v>50</v>
          </cell>
          <cell r="HC39">
            <v>22</v>
          </cell>
          <cell r="HD39">
            <v>61</v>
          </cell>
          <cell r="HE39">
            <v>25</v>
          </cell>
          <cell r="HF39">
            <v>21</v>
          </cell>
          <cell r="HG39">
            <v>8</v>
          </cell>
          <cell r="HI39" t="str">
            <v>VAUPES</v>
          </cell>
          <cell r="HJ39">
            <v>16</v>
          </cell>
          <cell r="HK39">
            <v>18</v>
          </cell>
          <cell r="HL39">
            <v>24</v>
          </cell>
          <cell r="HM39">
            <v>27</v>
          </cell>
          <cell r="HN39">
            <v>13</v>
          </cell>
          <cell r="HO39">
            <v>13</v>
          </cell>
          <cell r="HP39">
            <v>28</v>
          </cell>
          <cell r="HQ39">
            <v>18</v>
          </cell>
          <cell r="HR39">
            <v>21</v>
          </cell>
          <cell r="HS39">
            <v>37</v>
          </cell>
          <cell r="HT39">
            <v>43</v>
          </cell>
          <cell r="HU39">
            <v>59</v>
          </cell>
          <cell r="HV39">
            <v>51</v>
          </cell>
          <cell r="HW39">
            <v>26</v>
          </cell>
          <cell r="HX39">
            <v>42</v>
          </cell>
          <cell r="HY39">
            <v>72</v>
          </cell>
          <cell r="HZ39">
            <v>34</v>
          </cell>
          <cell r="IA39">
            <v>52</v>
          </cell>
          <cell r="IB39">
            <v>92</v>
          </cell>
          <cell r="IC39">
            <v>68</v>
          </cell>
          <cell r="ID39">
            <v>91</v>
          </cell>
          <cell r="IE39">
            <v>66</v>
          </cell>
          <cell r="IF39">
            <v>65</v>
          </cell>
          <cell r="IG39">
            <v>25</v>
          </cell>
          <cell r="IH39">
            <v>56</v>
          </cell>
          <cell r="II39">
            <v>65</v>
          </cell>
          <cell r="IJ39">
            <v>39</v>
          </cell>
          <cell r="IK39">
            <v>28</v>
          </cell>
          <cell r="IL39">
            <v>27</v>
          </cell>
          <cell r="IM39">
            <v>84</v>
          </cell>
          <cell r="IN39">
            <v>56</v>
          </cell>
          <cell r="IO39">
            <v>57</v>
          </cell>
          <cell r="IP39">
            <v>81</v>
          </cell>
          <cell r="IQ39">
            <v>70</v>
          </cell>
          <cell r="IR39">
            <v>61</v>
          </cell>
          <cell r="IS39">
            <v>100</v>
          </cell>
          <cell r="IT39">
            <v>175</v>
          </cell>
          <cell r="IU39">
            <v>120</v>
          </cell>
          <cell r="IV39">
            <v>63</v>
          </cell>
          <cell r="IW39">
            <v>77</v>
          </cell>
          <cell r="IX39">
            <v>96</v>
          </cell>
          <cell r="IY39">
            <v>73</v>
          </cell>
          <cell r="IZ39">
            <v>104</v>
          </cell>
          <cell r="JA39">
            <v>49</v>
          </cell>
          <cell r="JB39">
            <v>40</v>
          </cell>
          <cell r="JC39">
            <v>23</v>
          </cell>
          <cell r="JD39">
            <v>108</v>
          </cell>
          <cell r="JE39">
            <v>31</v>
          </cell>
          <cell r="JF39">
            <v>20</v>
          </cell>
          <cell r="JG39">
            <v>15</v>
          </cell>
          <cell r="JH39">
            <v>18</v>
          </cell>
          <cell r="JI39">
            <v>22</v>
          </cell>
          <cell r="JK39" t="str">
            <v>VAUPES</v>
          </cell>
          <cell r="JL39">
            <v>25</v>
          </cell>
          <cell r="JM39">
            <v>15</v>
          </cell>
          <cell r="JN39">
            <v>24</v>
          </cell>
          <cell r="JO39">
            <v>27</v>
          </cell>
          <cell r="JP39">
            <v>18</v>
          </cell>
          <cell r="JQ39">
            <v>39</v>
          </cell>
          <cell r="JR39">
            <v>87</v>
          </cell>
          <cell r="JS39">
            <v>112</v>
          </cell>
          <cell r="JT39">
            <v>59</v>
          </cell>
          <cell r="JU39">
            <v>119</v>
          </cell>
          <cell r="JV39">
            <v>106</v>
          </cell>
          <cell r="JW39">
            <v>44</v>
          </cell>
          <cell r="JX39">
            <v>70</v>
          </cell>
          <cell r="JY39">
            <v>62</v>
          </cell>
          <cell r="JZ39">
            <v>123</v>
          </cell>
          <cell r="KA39">
            <v>101</v>
          </cell>
          <cell r="KB39">
            <v>92</v>
          </cell>
          <cell r="KC39">
            <v>112</v>
          </cell>
          <cell r="KD39">
            <v>97</v>
          </cell>
          <cell r="KE39">
            <v>87</v>
          </cell>
          <cell r="KF39">
            <v>117</v>
          </cell>
          <cell r="KG39">
            <v>126</v>
          </cell>
          <cell r="KH39">
            <v>85</v>
          </cell>
          <cell r="KI39">
            <v>104</v>
          </cell>
          <cell r="KJ39">
            <v>50</v>
          </cell>
          <cell r="KK39">
            <v>116</v>
          </cell>
          <cell r="KL39">
            <v>64</v>
          </cell>
          <cell r="KM39">
            <v>82</v>
          </cell>
          <cell r="KN39">
            <v>183</v>
          </cell>
          <cell r="KO39">
            <v>263</v>
          </cell>
          <cell r="KP39">
            <v>310</v>
          </cell>
          <cell r="KQ39">
            <v>242</v>
          </cell>
          <cell r="KR39">
            <v>206</v>
          </cell>
          <cell r="KS39">
            <v>185</v>
          </cell>
          <cell r="KT39">
            <v>204</v>
          </cell>
          <cell r="KU39">
            <v>100</v>
          </cell>
          <cell r="KV39">
            <v>86</v>
          </cell>
          <cell r="KW39">
            <v>65</v>
          </cell>
          <cell r="KX39">
            <v>71</v>
          </cell>
          <cell r="KY39">
            <v>30</v>
          </cell>
          <cell r="KZ39">
            <v>137</v>
          </cell>
          <cell r="LA39">
            <v>123</v>
          </cell>
          <cell r="LB39">
            <v>136</v>
          </cell>
          <cell r="LC39">
            <v>30</v>
          </cell>
          <cell r="LD39">
            <v>92</v>
          </cell>
          <cell r="LE39">
            <v>81</v>
          </cell>
          <cell r="LF39">
            <v>49</v>
          </cell>
          <cell r="LG39">
            <v>39</v>
          </cell>
          <cell r="LH39">
            <v>96</v>
          </cell>
          <cell r="LI39">
            <v>37</v>
          </cell>
          <cell r="LJ39">
            <v>52</v>
          </cell>
          <cell r="LK39">
            <v>14</v>
          </cell>
          <cell r="LM39" t="str">
            <v>VAUPES</v>
          </cell>
          <cell r="LN39">
            <v>15</v>
          </cell>
          <cell r="LO39">
            <v>12</v>
          </cell>
          <cell r="LP39">
            <v>17</v>
          </cell>
          <cell r="LQ39">
            <v>17</v>
          </cell>
          <cell r="LR39">
            <v>24</v>
          </cell>
          <cell r="LS39">
            <v>14</v>
          </cell>
          <cell r="LT39">
            <v>25</v>
          </cell>
          <cell r="LU39">
            <v>17</v>
          </cell>
          <cell r="LV39">
            <v>24</v>
          </cell>
          <cell r="LW39">
            <v>21</v>
          </cell>
          <cell r="LX39">
            <v>26</v>
          </cell>
          <cell r="LY39">
            <v>42</v>
          </cell>
          <cell r="LZ39">
            <v>24</v>
          </cell>
          <cell r="MA39">
            <v>46</v>
          </cell>
          <cell r="MB39">
            <v>71</v>
          </cell>
          <cell r="MC39">
            <v>68</v>
          </cell>
          <cell r="MD39">
            <v>42</v>
          </cell>
          <cell r="ME39">
            <v>21</v>
          </cell>
          <cell r="MF39">
            <v>30</v>
          </cell>
          <cell r="MG39">
            <v>52</v>
          </cell>
          <cell r="MH39">
            <v>61</v>
          </cell>
          <cell r="MI39">
            <v>62</v>
          </cell>
          <cell r="MJ39">
            <v>50</v>
          </cell>
          <cell r="MK39">
            <v>33</v>
          </cell>
          <cell r="ML39">
            <v>46</v>
          </cell>
          <cell r="MM39">
            <v>60</v>
          </cell>
          <cell r="MN39">
            <v>41</v>
          </cell>
          <cell r="MO39">
            <v>75</v>
          </cell>
          <cell r="MP39">
            <v>95</v>
          </cell>
          <cell r="MQ39">
            <v>85</v>
          </cell>
          <cell r="MR39">
            <v>73</v>
          </cell>
          <cell r="MS39">
            <v>37</v>
          </cell>
          <cell r="MT39">
            <v>35</v>
          </cell>
          <cell r="MU39">
            <v>45</v>
          </cell>
          <cell r="MV39">
            <v>75</v>
          </cell>
          <cell r="MW39">
            <v>45</v>
          </cell>
          <cell r="MX39">
            <v>20</v>
          </cell>
          <cell r="MY39">
            <v>61</v>
          </cell>
          <cell r="MZ39">
            <v>26</v>
          </cell>
          <cell r="NA39">
            <v>26</v>
          </cell>
          <cell r="NB39">
            <v>21</v>
          </cell>
          <cell r="NC39">
            <v>29</v>
          </cell>
          <cell r="ND39">
            <v>18</v>
          </cell>
          <cell r="NE39">
            <v>46</v>
          </cell>
          <cell r="NF39">
            <v>23</v>
          </cell>
          <cell r="NG39">
            <v>54</v>
          </cell>
          <cell r="NH39">
            <v>31</v>
          </cell>
          <cell r="NI39">
            <v>43</v>
          </cell>
          <cell r="NJ39">
            <v>80</v>
          </cell>
          <cell r="NK39">
            <v>22</v>
          </cell>
          <cell r="NL39">
            <v>20</v>
          </cell>
          <cell r="NM39">
            <v>47</v>
          </cell>
          <cell r="NO39" t="str">
            <v>VAUPES</v>
          </cell>
          <cell r="NP39">
            <v>8</v>
          </cell>
          <cell r="NQ39">
            <v>14</v>
          </cell>
          <cell r="NR39">
            <v>10</v>
          </cell>
          <cell r="NS39">
            <v>5</v>
          </cell>
          <cell r="NT39">
            <v>14</v>
          </cell>
          <cell r="NU39">
            <v>18</v>
          </cell>
          <cell r="NV39">
            <v>14</v>
          </cell>
          <cell r="NW39">
            <v>12</v>
          </cell>
          <cell r="NX39">
            <v>57</v>
          </cell>
          <cell r="NY39">
            <v>18</v>
          </cell>
          <cell r="NZ39">
            <v>14</v>
          </cell>
          <cell r="OA39">
            <v>25</v>
          </cell>
          <cell r="OB39">
            <v>21</v>
          </cell>
          <cell r="OC39">
            <v>6</v>
          </cell>
          <cell r="OD39">
            <v>9</v>
          </cell>
          <cell r="OE39">
            <v>11</v>
          </cell>
          <cell r="OF39">
            <v>3</v>
          </cell>
          <cell r="OG39">
            <v>37</v>
          </cell>
          <cell r="OH39">
            <v>11</v>
          </cell>
          <cell r="OI39">
            <v>15</v>
          </cell>
          <cell r="OJ39">
            <v>10</v>
          </cell>
          <cell r="OK39">
            <v>16</v>
          </cell>
          <cell r="OL39">
            <v>19</v>
          </cell>
          <cell r="OM39">
            <v>12</v>
          </cell>
          <cell r="ON39">
            <v>16</v>
          </cell>
          <cell r="OO39">
            <v>23</v>
          </cell>
          <cell r="OP39">
            <v>10</v>
          </cell>
          <cell r="OQ39">
            <v>17</v>
          </cell>
          <cell r="OR39">
            <v>19</v>
          </cell>
          <cell r="OS39">
            <v>13</v>
          </cell>
          <cell r="OT39">
            <v>10</v>
          </cell>
          <cell r="OU39">
            <v>20</v>
          </cell>
          <cell r="OV39">
            <v>37</v>
          </cell>
          <cell r="OW39">
            <v>50</v>
          </cell>
          <cell r="OX39">
            <v>117</v>
          </cell>
          <cell r="OY39">
            <v>73</v>
          </cell>
          <cell r="OZ39">
            <v>70</v>
          </cell>
          <cell r="PA39">
            <v>32</v>
          </cell>
          <cell r="PB39">
            <v>61</v>
          </cell>
          <cell r="PC39">
            <v>36</v>
          </cell>
          <cell r="PD39">
            <v>14</v>
          </cell>
          <cell r="PE39">
            <v>83</v>
          </cell>
          <cell r="PF39">
            <v>101</v>
          </cell>
          <cell r="PG39">
            <v>14</v>
          </cell>
          <cell r="PH39">
            <v>28</v>
          </cell>
          <cell r="PI39">
            <v>17</v>
          </cell>
          <cell r="PJ39">
            <v>15</v>
          </cell>
          <cell r="PK39">
            <v>86</v>
          </cell>
          <cell r="PL39">
            <v>33</v>
          </cell>
          <cell r="PM39">
            <v>47</v>
          </cell>
          <cell r="PN39">
            <v>82</v>
          </cell>
          <cell r="PO39">
            <v>32</v>
          </cell>
          <cell r="PQ39" t="str">
            <v>VAUPES</v>
          </cell>
          <cell r="PR39">
            <v>3</v>
          </cell>
          <cell r="PS39">
            <v>14</v>
          </cell>
          <cell r="PT39">
            <v>3</v>
          </cell>
          <cell r="PU39">
            <v>3</v>
          </cell>
          <cell r="PV39">
            <v>11</v>
          </cell>
          <cell r="PW39">
            <v>11</v>
          </cell>
          <cell r="PX39">
            <v>20</v>
          </cell>
          <cell r="PY39">
            <v>20</v>
          </cell>
          <cell r="PZ39">
            <v>29</v>
          </cell>
          <cell r="QA39">
            <v>26</v>
          </cell>
          <cell r="QB39">
            <v>26</v>
          </cell>
          <cell r="QC39">
            <v>28</v>
          </cell>
          <cell r="QD39">
            <v>8</v>
          </cell>
          <cell r="QE39">
            <v>31</v>
          </cell>
          <cell r="QF39">
            <v>8</v>
          </cell>
          <cell r="QG39">
            <v>2</v>
          </cell>
          <cell r="QH39">
            <v>6</v>
          </cell>
          <cell r="QI39">
            <v>8</v>
          </cell>
          <cell r="QJ39">
            <v>17</v>
          </cell>
          <cell r="QK39">
            <v>19</v>
          </cell>
          <cell r="QL39">
            <v>7</v>
          </cell>
          <cell r="QM39">
            <v>40</v>
          </cell>
          <cell r="QN39">
            <v>35</v>
          </cell>
          <cell r="QO39">
            <v>84</v>
          </cell>
          <cell r="QP39">
            <v>68</v>
          </cell>
          <cell r="QQ39">
            <v>117</v>
          </cell>
          <cell r="QR39">
            <v>126</v>
          </cell>
          <cell r="QS39">
            <v>121</v>
          </cell>
          <cell r="QT39">
            <v>64</v>
          </cell>
          <cell r="QU39">
            <v>79</v>
          </cell>
          <cell r="QV39">
            <v>68</v>
          </cell>
          <cell r="QW39">
            <v>57</v>
          </cell>
          <cell r="QX39">
            <v>88</v>
          </cell>
          <cell r="QY39">
            <v>30</v>
          </cell>
          <cell r="QZ39">
            <v>29</v>
          </cell>
          <cell r="RA39">
            <v>73</v>
          </cell>
          <cell r="RB39">
            <v>80</v>
          </cell>
          <cell r="RC39">
            <v>66</v>
          </cell>
          <cell r="RD39">
            <v>46</v>
          </cell>
          <cell r="RE39">
            <v>80</v>
          </cell>
          <cell r="RF39">
            <v>85</v>
          </cell>
          <cell r="RG39">
            <v>102</v>
          </cell>
          <cell r="RH39">
            <v>107</v>
          </cell>
          <cell r="RI39">
            <v>135</v>
          </cell>
          <cell r="RJ39">
            <v>132</v>
          </cell>
          <cell r="RK39">
            <v>191</v>
          </cell>
          <cell r="RL39">
            <v>27</v>
          </cell>
          <cell r="RM39">
            <v>86</v>
          </cell>
          <cell r="RN39">
            <v>78</v>
          </cell>
          <cell r="RO39">
            <v>43</v>
          </cell>
          <cell r="RP39">
            <v>16</v>
          </cell>
          <cell r="RQ39">
            <v>107</v>
          </cell>
          <cell r="RS39" t="str">
            <v>VAUPES</v>
          </cell>
          <cell r="RT39">
            <v>102</v>
          </cell>
          <cell r="RU39">
            <v>93</v>
          </cell>
          <cell r="RV39">
            <v>52</v>
          </cell>
          <cell r="RW39">
            <v>101</v>
          </cell>
          <cell r="RX39">
            <v>92</v>
          </cell>
          <cell r="RY39">
            <v>89</v>
          </cell>
          <cell r="RZ39">
            <v>44</v>
          </cell>
          <cell r="SA39">
            <v>55</v>
          </cell>
          <cell r="SB39">
            <v>17</v>
          </cell>
          <cell r="SC39">
            <v>56</v>
          </cell>
          <cell r="SD39">
            <v>70</v>
          </cell>
          <cell r="SE39">
            <v>73</v>
          </cell>
          <cell r="SF39">
            <v>161</v>
          </cell>
          <cell r="SG39">
            <v>68</v>
          </cell>
          <cell r="SH39">
            <v>50</v>
          </cell>
          <cell r="SI39">
            <v>18</v>
          </cell>
          <cell r="SJ39">
            <v>15</v>
          </cell>
          <cell r="SK39">
            <v>24</v>
          </cell>
          <cell r="SL39">
            <v>32</v>
          </cell>
          <cell r="SM39">
            <v>74</v>
          </cell>
          <cell r="SN39">
            <v>108</v>
          </cell>
          <cell r="SO39">
            <v>86</v>
          </cell>
          <cell r="SP39">
            <v>42</v>
          </cell>
          <cell r="SQ39">
            <v>80</v>
          </cell>
          <cell r="SR39">
            <v>94</v>
          </cell>
          <cell r="SS39">
            <v>123</v>
          </cell>
          <cell r="ST39">
            <v>103</v>
          </cell>
          <cell r="SU39">
            <v>199</v>
          </cell>
          <cell r="SV39">
            <v>116</v>
          </cell>
          <cell r="SW39">
            <v>96</v>
          </cell>
          <cell r="SX39">
            <v>128</v>
          </cell>
          <cell r="SY39">
            <v>119</v>
          </cell>
          <cell r="SZ39">
            <v>123</v>
          </cell>
          <cell r="TA39">
            <v>143</v>
          </cell>
          <cell r="TB39">
            <v>135</v>
          </cell>
          <cell r="TC39">
            <v>103</v>
          </cell>
          <cell r="TD39">
            <v>119</v>
          </cell>
          <cell r="TE39">
            <v>103</v>
          </cell>
          <cell r="TF39">
            <v>50</v>
          </cell>
          <cell r="TG39">
            <v>129</v>
          </cell>
          <cell r="TH39">
            <v>130</v>
          </cell>
          <cell r="TI39">
            <v>86</v>
          </cell>
          <cell r="TJ39">
            <v>159</v>
          </cell>
          <cell r="TK39">
            <v>110</v>
          </cell>
          <cell r="TL39">
            <v>78</v>
          </cell>
          <cell r="TM39">
            <v>118</v>
          </cell>
          <cell r="TN39">
            <v>49</v>
          </cell>
          <cell r="TO39">
            <v>43</v>
          </cell>
        </row>
        <row r="40">
          <cell r="FG40" t="str">
            <v>VICHADA</v>
          </cell>
          <cell r="FH40">
            <v>23</v>
          </cell>
          <cell r="FI40">
            <v>35</v>
          </cell>
          <cell r="FJ40">
            <v>37</v>
          </cell>
          <cell r="FK40">
            <v>48</v>
          </cell>
          <cell r="FL40">
            <v>64</v>
          </cell>
          <cell r="FM40">
            <v>57</v>
          </cell>
          <cell r="FN40">
            <v>64</v>
          </cell>
          <cell r="FO40">
            <v>66</v>
          </cell>
          <cell r="FP40">
            <v>70</v>
          </cell>
          <cell r="FQ40">
            <v>79</v>
          </cell>
          <cell r="FR40">
            <v>64</v>
          </cell>
          <cell r="FS40">
            <v>37</v>
          </cell>
          <cell r="FT40">
            <v>85</v>
          </cell>
          <cell r="FU40">
            <v>45</v>
          </cell>
          <cell r="FV40">
            <v>85</v>
          </cell>
          <cell r="FW40">
            <v>83</v>
          </cell>
          <cell r="FX40">
            <v>100</v>
          </cell>
          <cell r="FY40">
            <v>84</v>
          </cell>
          <cell r="FZ40">
            <v>70</v>
          </cell>
          <cell r="GA40">
            <v>71</v>
          </cell>
          <cell r="GB40">
            <v>106</v>
          </cell>
          <cell r="GC40">
            <v>83</v>
          </cell>
          <cell r="GD40">
            <v>67</v>
          </cell>
          <cell r="GE40">
            <v>111</v>
          </cell>
          <cell r="GF40">
            <v>106</v>
          </cell>
          <cell r="GG40">
            <v>131</v>
          </cell>
          <cell r="GH40">
            <v>137</v>
          </cell>
          <cell r="GI40">
            <v>82</v>
          </cell>
          <cell r="GJ40">
            <v>142</v>
          </cell>
          <cell r="GK40">
            <v>126</v>
          </cell>
          <cell r="GL40">
            <v>116</v>
          </cell>
          <cell r="GM40">
            <v>134</v>
          </cell>
          <cell r="GN40">
            <v>88</v>
          </cell>
          <cell r="GO40">
            <v>89</v>
          </cell>
          <cell r="GP40">
            <v>119</v>
          </cell>
          <cell r="GQ40">
            <v>112</v>
          </cell>
          <cell r="GR40">
            <v>136</v>
          </cell>
          <cell r="GS40">
            <v>116</v>
          </cell>
          <cell r="GT40">
            <v>93</v>
          </cell>
          <cell r="GU40">
            <v>86</v>
          </cell>
          <cell r="GV40">
            <v>99</v>
          </cell>
          <cell r="GW40">
            <v>119</v>
          </cell>
          <cell r="GX40">
            <v>119</v>
          </cell>
          <cell r="GY40">
            <v>99</v>
          </cell>
          <cell r="GZ40">
            <v>105</v>
          </cell>
          <cell r="HA40">
            <v>80</v>
          </cell>
          <cell r="HB40">
            <v>95</v>
          </cell>
          <cell r="HC40">
            <v>70</v>
          </cell>
          <cell r="HD40">
            <v>81</v>
          </cell>
          <cell r="HE40">
            <v>44</v>
          </cell>
          <cell r="HF40">
            <v>60</v>
          </cell>
          <cell r="HG40">
            <v>77</v>
          </cell>
          <cell r="HI40" t="str">
            <v>VICHADA</v>
          </cell>
          <cell r="HJ40">
            <v>80</v>
          </cell>
          <cell r="HK40">
            <v>52</v>
          </cell>
          <cell r="HL40">
            <v>61</v>
          </cell>
          <cell r="HM40">
            <v>59</v>
          </cell>
          <cell r="HN40">
            <v>42</v>
          </cell>
          <cell r="HO40">
            <v>79</v>
          </cell>
          <cell r="HP40">
            <v>117</v>
          </cell>
          <cell r="HQ40">
            <v>69</v>
          </cell>
          <cell r="HR40">
            <v>100</v>
          </cell>
          <cell r="HS40">
            <v>101</v>
          </cell>
          <cell r="HT40">
            <v>104</v>
          </cell>
          <cell r="HU40">
            <v>114</v>
          </cell>
          <cell r="HV40">
            <v>92</v>
          </cell>
          <cell r="HW40">
            <v>105</v>
          </cell>
          <cell r="HX40">
            <v>41</v>
          </cell>
          <cell r="HY40">
            <v>84</v>
          </cell>
          <cell r="HZ40">
            <v>87</v>
          </cell>
          <cell r="IA40">
            <v>59</v>
          </cell>
          <cell r="IB40">
            <v>108</v>
          </cell>
          <cell r="IC40">
            <v>112</v>
          </cell>
          <cell r="ID40">
            <v>162</v>
          </cell>
          <cell r="IE40">
            <v>110</v>
          </cell>
          <cell r="IF40">
            <v>127</v>
          </cell>
          <cell r="IG40">
            <v>164</v>
          </cell>
          <cell r="IH40">
            <v>113</v>
          </cell>
          <cell r="II40">
            <v>96</v>
          </cell>
          <cell r="IJ40">
            <v>109</v>
          </cell>
          <cell r="IK40">
            <v>97</v>
          </cell>
          <cell r="IL40">
            <v>83</v>
          </cell>
          <cell r="IM40">
            <v>131</v>
          </cell>
          <cell r="IN40">
            <v>58</v>
          </cell>
          <cell r="IO40">
            <v>93</v>
          </cell>
          <cell r="IP40">
            <v>125</v>
          </cell>
          <cell r="IQ40">
            <v>139</v>
          </cell>
          <cell r="IR40">
            <v>191</v>
          </cell>
          <cell r="IS40">
            <v>94</v>
          </cell>
          <cell r="IT40">
            <v>61</v>
          </cell>
          <cell r="IU40">
            <v>78</v>
          </cell>
          <cell r="IV40">
            <v>94</v>
          </cell>
          <cell r="IW40">
            <v>90</v>
          </cell>
          <cell r="IX40">
            <v>63</v>
          </cell>
          <cell r="IY40">
            <v>90</v>
          </cell>
          <cell r="IZ40">
            <v>72</v>
          </cell>
          <cell r="JA40">
            <v>86</v>
          </cell>
          <cell r="JB40">
            <v>63</v>
          </cell>
          <cell r="JC40">
            <v>105</v>
          </cell>
          <cell r="JD40">
            <v>61</v>
          </cell>
          <cell r="JE40">
            <v>115</v>
          </cell>
          <cell r="JF40">
            <v>67</v>
          </cell>
          <cell r="JG40">
            <v>36</v>
          </cell>
          <cell r="JH40">
            <v>73</v>
          </cell>
          <cell r="JI40">
            <v>23</v>
          </cell>
          <cell r="JK40" t="str">
            <v>VICHADA</v>
          </cell>
          <cell r="JL40">
            <v>155</v>
          </cell>
          <cell r="JM40">
            <v>27</v>
          </cell>
          <cell r="JN40">
            <v>51</v>
          </cell>
          <cell r="JO40">
            <v>45</v>
          </cell>
          <cell r="JP40">
            <v>27</v>
          </cell>
          <cell r="JQ40">
            <v>45</v>
          </cell>
          <cell r="JR40">
            <v>61</v>
          </cell>
          <cell r="JS40">
            <v>60</v>
          </cell>
          <cell r="JT40">
            <v>80</v>
          </cell>
          <cell r="JU40">
            <v>71</v>
          </cell>
          <cell r="JV40">
            <v>180</v>
          </cell>
          <cell r="JW40">
            <v>53</v>
          </cell>
          <cell r="JX40">
            <v>59</v>
          </cell>
          <cell r="JY40">
            <v>103</v>
          </cell>
          <cell r="JZ40">
            <v>55</v>
          </cell>
          <cell r="KA40">
            <v>63</v>
          </cell>
          <cell r="KB40">
            <v>25</v>
          </cell>
          <cell r="KC40">
            <v>49</v>
          </cell>
          <cell r="KD40">
            <v>70</v>
          </cell>
          <cell r="KE40">
            <v>56</v>
          </cell>
          <cell r="KF40">
            <v>115</v>
          </cell>
          <cell r="KG40">
            <v>115</v>
          </cell>
          <cell r="KH40">
            <v>109</v>
          </cell>
          <cell r="KI40">
            <v>108</v>
          </cell>
          <cell r="KJ40">
            <v>112</v>
          </cell>
          <cell r="KK40">
            <v>114</v>
          </cell>
          <cell r="KL40">
            <v>78</v>
          </cell>
          <cell r="KM40">
            <v>70</v>
          </cell>
          <cell r="KN40">
            <v>135</v>
          </cell>
          <cell r="KO40">
            <v>83</v>
          </cell>
          <cell r="KP40">
            <v>100</v>
          </cell>
          <cell r="KQ40">
            <v>70</v>
          </cell>
          <cell r="KR40">
            <v>50</v>
          </cell>
          <cell r="KS40">
            <v>82</v>
          </cell>
          <cell r="KT40">
            <v>104</v>
          </cell>
          <cell r="KU40">
            <v>80</v>
          </cell>
          <cell r="KV40">
            <v>69</v>
          </cell>
          <cell r="KW40">
            <v>45</v>
          </cell>
          <cell r="KX40">
            <v>145</v>
          </cell>
          <cell r="KY40">
            <v>129</v>
          </cell>
          <cell r="KZ40">
            <v>16</v>
          </cell>
          <cell r="LA40">
            <v>152</v>
          </cell>
          <cell r="LB40">
            <v>80</v>
          </cell>
          <cell r="LC40">
            <v>73</v>
          </cell>
          <cell r="LD40">
            <v>63</v>
          </cell>
          <cell r="LE40">
            <v>13</v>
          </cell>
          <cell r="LF40">
            <v>90</v>
          </cell>
          <cell r="LG40">
            <v>36</v>
          </cell>
          <cell r="LH40">
            <v>29</v>
          </cell>
          <cell r="LI40">
            <v>55</v>
          </cell>
          <cell r="LJ40">
            <v>62</v>
          </cell>
          <cell r="LK40">
            <v>21</v>
          </cell>
          <cell r="LM40" t="str">
            <v>VICHADA</v>
          </cell>
          <cell r="LN40">
            <v>19</v>
          </cell>
          <cell r="LO40">
            <v>28</v>
          </cell>
          <cell r="LP40">
            <v>20</v>
          </cell>
          <cell r="LQ40">
            <v>13</v>
          </cell>
          <cell r="LR40">
            <v>35</v>
          </cell>
          <cell r="LS40">
            <v>47</v>
          </cell>
          <cell r="LT40">
            <v>25</v>
          </cell>
          <cell r="LU40">
            <v>57</v>
          </cell>
          <cell r="LV40">
            <v>55</v>
          </cell>
          <cell r="LW40">
            <v>40</v>
          </cell>
          <cell r="LX40">
            <v>19</v>
          </cell>
          <cell r="LY40">
            <v>27</v>
          </cell>
          <cell r="LZ40">
            <v>28</v>
          </cell>
          <cell r="MA40">
            <v>19</v>
          </cell>
          <cell r="MB40">
            <v>26</v>
          </cell>
          <cell r="MC40">
            <v>49</v>
          </cell>
          <cell r="MD40">
            <v>78</v>
          </cell>
          <cell r="ME40">
            <v>56</v>
          </cell>
          <cell r="MF40">
            <v>31</v>
          </cell>
          <cell r="MG40">
            <v>34</v>
          </cell>
          <cell r="MH40">
            <v>75</v>
          </cell>
          <cell r="MI40">
            <v>64</v>
          </cell>
          <cell r="MJ40">
            <v>22</v>
          </cell>
          <cell r="MK40">
            <v>60</v>
          </cell>
          <cell r="ML40">
            <v>92</v>
          </cell>
          <cell r="MM40">
            <v>80</v>
          </cell>
          <cell r="MN40">
            <v>53</v>
          </cell>
          <cell r="MO40">
            <v>85</v>
          </cell>
          <cell r="MP40">
            <v>59</v>
          </cell>
          <cell r="MQ40">
            <v>63</v>
          </cell>
          <cell r="MR40">
            <v>93</v>
          </cell>
          <cell r="MS40">
            <v>84</v>
          </cell>
          <cell r="MT40">
            <v>118</v>
          </cell>
          <cell r="MU40">
            <v>58</v>
          </cell>
          <cell r="MV40">
            <v>147</v>
          </cell>
          <cell r="MW40">
            <v>63</v>
          </cell>
          <cell r="MX40">
            <v>168</v>
          </cell>
          <cell r="MY40">
            <v>96</v>
          </cell>
          <cell r="MZ40">
            <v>93</v>
          </cell>
          <cell r="NA40">
            <v>109</v>
          </cell>
          <cell r="NB40">
            <v>106</v>
          </cell>
          <cell r="NC40">
            <v>56</v>
          </cell>
          <cell r="ND40">
            <v>73</v>
          </cell>
          <cell r="NE40">
            <v>65</v>
          </cell>
          <cell r="NF40">
            <v>74</v>
          </cell>
          <cell r="NG40">
            <v>71</v>
          </cell>
          <cell r="NH40">
            <v>92</v>
          </cell>
          <cell r="NI40">
            <v>91</v>
          </cell>
          <cell r="NJ40">
            <v>63</v>
          </cell>
          <cell r="NK40">
            <v>71</v>
          </cell>
          <cell r="NL40">
            <v>57</v>
          </cell>
          <cell r="NM40">
            <v>28</v>
          </cell>
          <cell r="NO40" t="str">
            <v>VICHADA</v>
          </cell>
          <cell r="NP40">
            <v>35</v>
          </cell>
          <cell r="NQ40">
            <v>65</v>
          </cell>
          <cell r="NR40">
            <v>67</v>
          </cell>
          <cell r="NS40">
            <v>76</v>
          </cell>
          <cell r="NT40">
            <v>65</v>
          </cell>
          <cell r="NU40">
            <v>38</v>
          </cell>
          <cell r="NV40">
            <v>66</v>
          </cell>
          <cell r="NW40">
            <v>42</v>
          </cell>
          <cell r="NX40">
            <v>75</v>
          </cell>
          <cell r="NY40">
            <v>62</v>
          </cell>
          <cell r="NZ40">
            <v>126</v>
          </cell>
          <cell r="OA40">
            <v>174</v>
          </cell>
          <cell r="OB40">
            <v>40</v>
          </cell>
          <cell r="OC40">
            <v>33</v>
          </cell>
          <cell r="OD40">
            <v>16</v>
          </cell>
          <cell r="OE40">
            <v>33</v>
          </cell>
          <cell r="OF40">
            <v>35</v>
          </cell>
          <cell r="OG40">
            <v>54</v>
          </cell>
          <cell r="OH40">
            <v>25</v>
          </cell>
          <cell r="OI40">
            <v>28</v>
          </cell>
          <cell r="OJ40">
            <v>25</v>
          </cell>
          <cell r="OK40">
            <v>41</v>
          </cell>
          <cell r="OL40">
            <v>22</v>
          </cell>
          <cell r="OM40">
            <v>16</v>
          </cell>
          <cell r="ON40">
            <v>30</v>
          </cell>
          <cell r="OO40">
            <v>39</v>
          </cell>
          <cell r="OP40">
            <v>51</v>
          </cell>
          <cell r="OQ40">
            <v>28</v>
          </cell>
          <cell r="OR40">
            <v>38</v>
          </cell>
          <cell r="OS40">
            <v>44</v>
          </cell>
          <cell r="OT40">
            <v>111</v>
          </cell>
          <cell r="OU40">
            <v>34</v>
          </cell>
          <cell r="OV40">
            <v>77</v>
          </cell>
          <cell r="OW40">
            <v>54</v>
          </cell>
          <cell r="OX40">
            <v>119</v>
          </cell>
          <cell r="OY40">
            <v>50</v>
          </cell>
          <cell r="OZ40">
            <v>67</v>
          </cell>
          <cell r="PA40">
            <v>61</v>
          </cell>
          <cell r="PB40">
            <v>50</v>
          </cell>
          <cell r="PC40">
            <v>37</v>
          </cell>
          <cell r="PD40">
            <v>47</v>
          </cell>
          <cell r="PE40">
            <v>46</v>
          </cell>
          <cell r="PF40">
            <v>50</v>
          </cell>
          <cell r="PG40">
            <v>47</v>
          </cell>
          <cell r="PH40">
            <v>33</v>
          </cell>
          <cell r="PI40">
            <v>41</v>
          </cell>
          <cell r="PJ40">
            <v>67</v>
          </cell>
          <cell r="PK40">
            <v>47</v>
          </cell>
          <cell r="PL40">
            <v>37</v>
          </cell>
          <cell r="PM40">
            <v>28</v>
          </cell>
          <cell r="PN40">
            <v>39</v>
          </cell>
          <cell r="PO40">
            <v>17</v>
          </cell>
          <cell r="PQ40" t="str">
            <v>VICHADA</v>
          </cell>
          <cell r="PR40">
            <v>72</v>
          </cell>
          <cell r="PS40">
            <v>26</v>
          </cell>
          <cell r="PT40">
            <v>62</v>
          </cell>
          <cell r="PU40">
            <v>71</v>
          </cell>
          <cell r="PV40">
            <v>80</v>
          </cell>
          <cell r="PW40">
            <v>37</v>
          </cell>
          <cell r="PX40">
            <v>25</v>
          </cell>
          <cell r="PY40">
            <v>26</v>
          </cell>
          <cell r="PZ40">
            <v>40</v>
          </cell>
          <cell r="QA40">
            <v>76</v>
          </cell>
          <cell r="QB40">
            <v>82</v>
          </cell>
          <cell r="QC40">
            <v>61</v>
          </cell>
          <cell r="QD40">
            <v>35</v>
          </cell>
          <cell r="QE40">
            <v>31</v>
          </cell>
          <cell r="QF40">
            <v>14</v>
          </cell>
          <cell r="QG40">
            <v>34</v>
          </cell>
          <cell r="QH40">
            <v>32</v>
          </cell>
          <cell r="QI40">
            <v>24</v>
          </cell>
          <cell r="QJ40">
            <v>37</v>
          </cell>
          <cell r="QK40">
            <v>53</v>
          </cell>
          <cell r="QL40">
            <v>43</v>
          </cell>
          <cell r="QM40">
            <v>56</v>
          </cell>
          <cell r="QN40">
            <v>28</v>
          </cell>
          <cell r="QO40">
            <v>36</v>
          </cell>
          <cell r="QP40">
            <v>57</v>
          </cell>
          <cell r="QQ40">
            <v>102</v>
          </cell>
          <cell r="QR40">
            <v>38</v>
          </cell>
          <cell r="QS40">
            <v>64</v>
          </cell>
          <cell r="QT40">
            <v>45</v>
          </cell>
          <cell r="QU40">
            <v>89</v>
          </cell>
          <cell r="QV40">
            <v>94</v>
          </cell>
          <cell r="QW40">
            <v>47</v>
          </cell>
          <cell r="QX40">
            <v>75</v>
          </cell>
          <cell r="QY40">
            <v>74</v>
          </cell>
          <cell r="QZ40">
            <v>53</v>
          </cell>
          <cell r="RA40">
            <v>48</v>
          </cell>
          <cell r="RB40">
            <v>54</v>
          </cell>
          <cell r="RC40">
            <v>153</v>
          </cell>
          <cell r="RD40">
            <v>36</v>
          </cell>
          <cell r="RE40">
            <v>64</v>
          </cell>
          <cell r="RF40">
            <v>40</v>
          </cell>
          <cell r="RG40">
            <v>37</v>
          </cell>
          <cell r="RH40">
            <v>51</v>
          </cell>
          <cell r="RI40">
            <v>40</v>
          </cell>
          <cell r="RJ40">
            <v>45</v>
          </cell>
          <cell r="RK40">
            <v>68</v>
          </cell>
          <cell r="RL40">
            <v>89</v>
          </cell>
          <cell r="RM40">
            <v>110</v>
          </cell>
          <cell r="RN40">
            <v>152</v>
          </cell>
          <cell r="RO40">
            <v>96</v>
          </cell>
          <cell r="RP40">
            <v>46</v>
          </cell>
          <cell r="RQ40">
            <v>37</v>
          </cell>
          <cell r="RS40" t="str">
            <v>VICHADA</v>
          </cell>
          <cell r="RT40">
            <v>69</v>
          </cell>
          <cell r="RU40">
            <v>142</v>
          </cell>
          <cell r="RV40">
            <v>80</v>
          </cell>
          <cell r="RW40">
            <v>114</v>
          </cell>
          <cell r="RX40">
            <v>155</v>
          </cell>
          <cell r="RY40">
            <v>109</v>
          </cell>
          <cell r="RZ40">
            <v>84</v>
          </cell>
          <cell r="SA40">
            <v>106</v>
          </cell>
          <cell r="SB40">
            <v>104</v>
          </cell>
          <cell r="SC40">
            <v>130</v>
          </cell>
          <cell r="SD40">
            <v>75</v>
          </cell>
          <cell r="SE40">
            <v>117</v>
          </cell>
          <cell r="SF40">
            <v>121</v>
          </cell>
          <cell r="SG40">
            <v>79</v>
          </cell>
          <cell r="SH40">
            <v>88</v>
          </cell>
          <cell r="SI40">
            <v>66</v>
          </cell>
          <cell r="SJ40">
            <v>74</v>
          </cell>
          <cell r="SK40">
            <v>105</v>
          </cell>
          <cell r="SL40">
            <v>108</v>
          </cell>
          <cell r="SM40">
            <v>158</v>
          </cell>
          <cell r="SN40">
            <v>173</v>
          </cell>
          <cell r="SO40">
            <v>147</v>
          </cell>
          <cell r="SP40">
            <v>147</v>
          </cell>
          <cell r="SQ40">
            <v>166</v>
          </cell>
          <cell r="SR40">
            <v>131</v>
          </cell>
          <cell r="SS40">
            <v>172</v>
          </cell>
          <cell r="ST40">
            <v>153</v>
          </cell>
          <cell r="SU40">
            <v>424</v>
          </cell>
          <cell r="SV40">
            <v>178</v>
          </cell>
          <cell r="SW40">
            <v>193</v>
          </cell>
          <cell r="SX40">
            <v>115</v>
          </cell>
          <cell r="SY40">
            <v>95</v>
          </cell>
          <cell r="SZ40">
            <v>128</v>
          </cell>
          <cell r="TA40">
            <v>138</v>
          </cell>
          <cell r="TB40">
            <v>118</v>
          </cell>
          <cell r="TC40">
            <v>131</v>
          </cell>
          <cell r="TD40">
            <v>93</v>
          </cell>
          <cell r="TE40">
            <v>144</v>
          </cell>
          <cell r="TF40">
            <v>151</v>
          </cell>
          <cell r="TG40">
            <v>124</v>
          </cell>
          <cell r="TH40">
            <v>123</v>
          </cell>
          <cell r="TI40">
            <v>94</v>
          </cell>
          <cell r="TJ40">
            <v>93</v>
          </cell>
          <cell r="TK40">
            <v>83</v>
          </cell>
          <cell r="TL40">
            <v>134</v>
          </cell>
          <cell r="TM40">
            <v>108</v>
          </cell>
          <cell r="TN40">
            <v>97</v>
          </cell>
          <cell r="TO40">
            <v>132</v>
          </cell>
        </row>
        <row r="41">
          <cell r="FG41" t="str">
            <v>TOTAL</v>
          </cell>
          <cell r="FH41">
            <v>90579</v>
          </cell>
          <cell r="FI41">
            <v>89857</v>
          </cell>
          <cell r="FJ41">
            <v>92070</v>
          </cell>
          <cell r="FK41">
            <v>90368</v>
          </cell>
          <cell r="FL41">
            <v>94005</v>
          </cell>
          <cell r="FM41">
            <v>100314</v>
          </cell>
          <cell r="FN41">
            <v>110304</v>
          </cell>
          <cell r="FO41">
            <v>115781</v>
          </cell>
          <cell r="FP41">
            <v>122562</v>
          </cell>
          <cell r="FQ41">
            <v>122772</v>
          </cell>
          <cell r="FR41">
            <v>112624</v>
          </cell>
          <cell r="FS41">
            <v>86565</v>
          </cell>
          <cell r="FT41">
            <v>110283</v>
          </cell>
          <cell r="FU41">
            <v>109700</v>
          </cell>
          <cell r="FV41">
            <v>120206</v>
          </cell>
          <cell r="FW41">
            <v>127906</v>
          </cell>
          <cell r="FX41">
            <v>133202</v>
          </cell>
          <cell r="FY41">
            <v>133639</v>
          </cell>
          <cell r="FZ41">
            <v>148052</v>
          </cell>
          <cell r="GA41">
            <v>165562</v>
          </cell>
          <cell r="GB41">
            <v>149992</v>
          </cell>
          <cell r="GC41">
            <v>138860</v>
          </cell>
          <cell r="GD41">
            <v>154830</v>
          </cell>
          <cell r="GE41">
            <v>156222</v>
          </cell>
          <cell r="GF41">
            <v>148518</v>
          </cell>
          <cell r="GG41">
            <v>122073</v>
          </cell>
          <cell r="GH41">
            <v>112371</v>
          </cell>
          <cell r="GI41">
            <v>118380</v>
          </cell>
          <cell r="GJ41">
            <v>113891</v>
          </cell>
          <cell r="GK41">
            <v>127213</v>
          </cell>
          <cell r="GL41">
            <v>128408</v>
          </cell>
          <cell r="GM41">
            <v>117566</v>
          </cell>
          <cell r="GN41">
            <v>118011</v>
          </cell>
          <cell r="GO41">
            <v>128497</v>
          </cell>
          <cell r="GP41">
            <v>122167</v>
          </cell>
          <cell r="GQ41">
            <v>122890</v>
          </cell>
          <cell r="GR41">
            <v>125544</v>
          </cell>
          <cell r="GS41">
            <v>126615</v>
          </cell>
          <cell r="GT41">
            <v>129178</v>
          </cell>
          <cell r="GU41">
            <v>126502</v>
          </cell>
          <cell r="GV41">
            <v>108008</v>
          </cell>
          <cell r="GW41">
            <v>112716</v>
          </cell>
          <cell r="GX41">
            <v>115861</v>
          </cell>
          <cell r="GY41">
            <v>110215</v>
          </cell>
          <cell r="GZ41">
            <v>112126</v>
          </cell>
          <cell r="HA41">
            <v>123166</v>
          </cell>
          <cell r="HB41">
            <v>137167</v>
          </cell>
          <cell r="HC41">
            <v>127412</v>
          </cell>
          <cell r="HD41">
            <v>117306</v>
          </cell>
          <cell r="HE41">
            <v>128561</v>
          </cell>
          <cell r="HF41">
            <v>122861</v>
          </cell>
          <cell r="HG41">
            <v>123271</v>
          </cell>
          <cell r="HI41" t="str">
            <v>TOTAL</v>
          </cell>
          <cell r="HJ41">
            <v>111713</v>
          </cell>
          <cell r="HK41">
            <v>128619</v>
          </cell>
          <cell r="HL41">
            <v>126573</v>
          </cell>
          <cell r="HM41">
            <v>126962</v>
          </cell>
          <cell r="HN41">
            <v>120941</v>
          </cell>
          <cell r="HO41">
            <v>128504</v>
          </cell>
          <cell r="HP41">
            <v>136190</v>
          </cell>
          <cell r="HQ41">
            <v>147695</v>
          </cell>
          <cell r="HR41">
            <v>144082</v>
          </cell>
          <cell r="HS41">
            <v>153386</v>
          </cell>
          <cell r="HT41">
            <v>144869</v>
          </cell>
          <cell r="HU41">
            <v>155946</v>
          </cell>
          <cell r="HV41">
            <v>162651</v>
          </cell>
          <cell r="HW41">
            <v>163394</v>
          </cell>
          <cell r="HX41">
            <v>119647</v>
          </cell>
          <cell r="HY41">
            <v>143325</v>
          </cell>
          <cell r="HZ41">
            <v>130221</v>
          </cell>
          <cell r="IA41">
            <v>136570</v>
          </cell>
          <cell r="IB41">
            <v>152513</v>
          </cell>
          <cell r="IC41">
            <v>160633</v>
          </cell>
          <cell r="ID41">
            <v>147502</v>
          </cell>
          <cell r="IE41">
            <v>150122</v>
          </cell>
          <cell r="IF41">
            <v>145375</v>
          </cell>
          <cell r="IG41">
            <v>127859</v>
          </cell>
          <cell r="IH41">
            <v>123972</v>
          </cell>
          <cell r="II41">
            <v>116285</v>
          </cell>
          <cell r="IJ41">
            <v>124315</v>
          </cell>
          <cell r="IK41">
            <v>126440</v>
          </cell>
          <cell r="IL41">
            <v>123979</v>
          </cell>
          <cell r="IM41">
            <v>143577</v>
          </cell>
          <cell r="IN41">
            <v>130201</v>
          </cell>
          <cell r="IO41">
            <v>137674</v>
          </cell>
          <cell r="IP41">
            <v>135069</v>
          </cell>
          <cell r="IQ41">
            <v>141252</v>
          </cell>
          <cell r="IR41">
            <v>144151</v>
          </cell>
          <cell r="IS41">
            <v>142902</v>
          </cell>
          <cell r="IT41">
            <v>142362</v>
          </cell>
          <cell r="IU41">
            <v>143547</v>
          </cell>
          <cell r="IV41">
            <v>143721</v>
          </cell>
          <cell r="IW41">
            <v>139707</v>
          </cell>
          <cell r="IX41">
            <v>134565</v>
          </cell>
          <cell r="IY41">
            <v>137279</v>
          </cell>
          <cell r="IZ41">
            <v>131051</v>
          </cell>
          <cell r="JA41">
            <v>119547</v>
          </cell>
          <cell r="JB41">
            <v>120771</v>
          </cell>
          <cell r="JC41">
            <v>133069</v>
          </cell>
          <cell r="JD41">
            <v>137038</v>
          </cell>
          <cell r="JE41">
            <v>139660</v>
          </cell>
          <cell r="JF41">
            <v>118642</v>
          </cell>
          <cell r="JG41">
            <v>124657</v>
          </cell>
          <cell r="JH41">
            <v>109863</v>
          </cell>
          <cell r="JI41">
            <v>86838</v>
          </cell>
          <cell r="JK41" t="str">
            <v>TOTAL</v>
          </cell>
          <cell r="JL41">
            <v>89663</v>
          </cell>
          <cell r="JM41">
            <v>115042</v>
          </cell>
          <cell r="JN41">
            <v>111210</v>
          </cell>
          <cell r="JO41">
            <v>111778</v>
          </cell>
          <cell r="JP41">
            <v>112855</v>
          </cell>
          <cell r="JQ41">
            <v>116306</v>
          </cell>
          <cell r="JR41">
            <v>123075</v>
          </cell>
          <cell r="JS41">
            <v>138644</v>
          </cell>
          <cell r="JT41">
            <v>144851</v>
          </cell>
          <cell r="JU41">
            <v>144921</v>
          </cell>
          <cell r="JV41">
            <v>136061</v>
          </cell>
          <cell r="JW41">
            <v>133101</v>
          </cell>
          <cell r="JX41">
            <v>100842</v>
          </cell>
          <cell r="JY41">
            <v>119964</v>
          </cell>
          <cell r="JZ41">
            <v>127498</v>
          </cell>
          <cell r="KA41">
            <v>142363</v>
          </cell>
          <cell r="KB41">
            <v>147092</v>
          </cell>
          <cell r="KC41">
            <v>142165</v>
          </cell>
          <cell r="KD41">
            <v>142826</v>
          </cell>
          <cell r="KE41">
            <v>165623</v>
          </cell>
          <cell r="KF41">
            <v>184046</v>
          </cell>
          <cell r="KG41">
            <v>166350</v>
          </cell>
          <cell r="KH41">
            <v>165601</v>
          </cell>
          <cell r="KI41">
            <v>172752</v>
          </cell>
          <cell r="KJ41">
            <v>172722</v>
          </cell>
          <cell r="KK41">
            <v>142339</v>
          </cell>
          <cell r="KL41">
            <v>137082</v>
          </cell>
          <cell r="KM41">
            <v>141765</v>
          </cell>
          <cell r="KN41">
            <v>124137</v>
          </cell>
          <cell r="KO41">
            <v>140023</v>
          </cell>
          <cell r="KP41">
            <v>133068</v>
          </cell>
          <cell r="KQ41">
            <v>135331</v>
          </cell>
          <cell r="KR41">
            <v>132758</v>
          </cell>
          <cell r="KS41">
            <v>140832</v>
          </cell>
          <cell r="KT41">
            <v>139269</v>
          </cell>
          <cell r="KU41">
            <v>137423</v>
          </cell>
          <cell r="KV41">
            <v>136021</v>
          </cell>
          <cell r="KW41">
            <v>138413</v>
          </cell>
          <cell r="KX41">
            <v>140617</v>
          </cell>
          <cell r="KY41">
            <v>137228</v>
          </cell>
          <cell r="KZ41">
            <v>121289</v>
          </cell>
          <cell r="LA41">
            <v>125868</v>
          </cell>
          <cell r="LB41">
            <v>128339</v>
          </cell>
          <cell r="LC41">
            <v>118040</v>
          </cell>
          <cell r="LD41">
            <v>120638</v>
          </cell>
          <cell r="LE41">
            <v>136306</v>
          </cell>
          <cell r="LF41">
            <v>146596</v>
          </cell>
          <cell r="LG41">
            <v>144011</v>
          </cell>
          <cell r="LH41">
            <v>137459</v>
          </cell>
          <cell r="LI41">
            <v>136793</v>
          </cell>
          <cell r="LJ41">
            <v>121731</v>
          </cell>
          <cell r="LK41">
            <v>105966</v>
          </cell>
          <cell r="LM41" t="str">
            <v>TOTAL</v>
          </cell>
          <cell r="LN41">
            <v>96005</v>
          </cell>
          <cell r="LO41">
            <v>118063</v>
          </cell>
          <cell r="LP41">
            <v>114764</v>
          </cell>
          <cell r="LQ41">
            <v>106047</v>
          </cell>
          <cell r="LR41">
            <v>101469</v>
          </cell>
          <cell r="LS41">
            <v>104208</v>
          </cell>
          <cell r="LT41">
            <v>118038</v>
          </cell>
          <cell r="LU41">
            <v>127269</v>
          </cell>
          <cell r="LV41">
            <v>127587</v>
          </cell>
          <cell r="LW41">
            <v>127315</v>
          </cell>
          <cell r="LX41">
            <v>133790</v>
          </cell>
          <cell r="LY41">
            <v>127458</v>
          </cell>
          <cell r="LZ41">
            <v>133819</v>
          </cell>
          <cell r="MA41">
            <v>138022</v>
          </cell>
          <cell r="MB41">
            <v>135105</v>
          </cell>
          <cell r="MC41">
            <v>101384</v>
          </cell>
          <cell r="MD41">
            <v>122674</v>
          </cell>
          <cell r="ME41">
            <v>118807</v>
          </cell>
          <cell r="MF41">
            <v>133639</v>
          </cell>
          <cell r="MG41">
            <v>140123</v>
          </cell>
          <cell r="MH41">
            <v>152693</v>
          </cell>
          <cell r="MI41">
            <v>144231</v>
          </cell>
          <cell r="MJ41">
            <v>151282</v>
          </cell>
          <cell r="MK41">
            <v>160613</v>
          </cell>
          <cell r="ML41">
            <v>142667</v>
          </cell>
          <cell r="MM41">
            <v>126004</v>
          </cell>
          <cell r="MN41">
            <v>125230</v>
          </cell>
          <cell r="MO41">
            <v>134948</v>
          </cell>
          <cell r="MP41">
            <v>129577</v>
          </cell>
          <cell r="MQ41">
            <v>138042</v>
          </cell>
          <cell r="MR41">
            <v>142837</v>
          </cell>
          <cell r="MS41">
            <v>131744</v>
          </cell>
          <cell r="MT41">
            <v>122178</v>
          </cell>
          <cell r="MU41">
            <v>131507</v>
          </cell>
          <cell r="MV41">
            <v>144378</v>
          </cell>
          <cell r="MW41">
            <v>137123</v>
          </cell>
          <cell r="MX41">
            <v>137430</v>
          </cell>
          <cell r="MY41">
            <v>136031</v>
          </cell>
          <cell r="MZ41">
            <v>138331</v>
          </cell>
          <cell r="NA41">
            <v>141306</v>
          </cell>
          <cell r="NB41">
            <v>129031</v>
          </cell>
          <cell r="NC41">
            <v>134195</v>
          </cell>
          <cell r="ND41">
            <v>138188</v>
          </cell>
          <cell r="NE41">
            <v>126039</v>
          </cell>
          <cell r="NF41">
            <v>124955</v>
          </cell>
          <cell r="NG41">
            <v>135565</v>
          </cell>
          <cell r="NH41">
            <v>135156</v>
          </cell>
          <cell r="NI41">
            <v>132644</v>
          </cell>
          <cell r="NJ41">
            <v>125122</v>
          </cell>
          <cell r="NK41">
            <v>125080</v>
          </cell>
          <cell r="NL41">
            <v>114448</v>
          </cell>
          <cell r="NM41">
            <v>92163</v>
          </cell>
          <cell r="NO41" t="str">
            <v>TOTAL</v>
          </cell>
          <cell r="NP41">
            <v>95008</v>
          </cell>
          <cell r="NQ41">
            <v>142130</v>
          </cell>
          <cell r="NR41">
            <v>140450</v>
          </cell>
          <cell r="NS41">
            <v>120070</v>
          </cell>
          <cell r="NT41">
            <v>119540</v>
          </cell>
          <cell r="NU41">
            <v>127295</v>
          </cell>
          <cell r="NV41">
            <v>138331</v>
          </cell>
          <cell r="NW41">
            <v>139722</v>
          </cell>
          <cell r="NX41">
            <v>147817</v>
          </cell>
          <cell r="NY41">
            <v>166967</v>
          </cell>
          <cell r="NZ41">
            <v>193714</v>
          </cell>
          <cell r="OA41">
            <v>193448</v>
          </cell>
          <cell r="OB41">
            <v>77069</v>
          </cell>
          <cell r="OC41">
            <v>59665</v>
          </cell>
          <cell r="OD41">
            <v>37016</v>
          </cell>
          <cell r="OE41">
            <v>64980</v>
          </cell>
          <cell r="OF41">
            <v>41159</v>
          </cell>
          <cell r="OG41">
            <v>37102</v>
          </cell>
          <cell r="OH41">
            <v>43024</v>
          </cell>
          <cell r="OI41">
            <v>41716</v>
          </cell>
          <cell r="OJ41">
            <v>46293</v>
          </cell>
          <cell r="OK41">
            <v>43252</v>
          </cell>
          <cell r="OL41">
            <v>46858</v>
          </cell>
          <cell r="OM41">
            <v>45770</v>
          </cell>
          <cell r="ON41">
            <v>44097</v>
          </cell>
          <cell r="OO41">
            <v>51782</v>
          </cell>
          <cell r="OP41">
            <v>59591</v>
          </cell>
          <cell r="OQ41">
            <v>78832</v>
          </cell>
          <cell r="OR41">
            <v>75262</v>
          </cell>
          <cell r="OS41">
            <v>74357</v>
          </cell>
          <cell r="OT41">
            <v>88614</v>
          </cell>
          <cell r="OU41">
            <v>72803</v>
          </cell>
          <cell r="OV41">
            <v>71565</v>
          </cell>
          <cell r="OW41">
            <v>65907</v>
          </cell>
          <cell r="OX41">
            <v>69339</v>
          </cell>
          <cell r="OY41">
            <v>71405</v>
          </cell>
          <cell r="OZ41">
            <v>68606</v>
          </cell>
          <cell r="PA41">
            <v>68755</v>
          </cell>
          <cell r="PB41">
            <v>66657</v>
          </cell>
          <cell r="PC41">
            <v>70960</v>
          </cell>
          <cell r="PD41">
            <v>69252</v>
          </cell>
          <cell r="PE41">
            <v>71068</v>
          </cell>
          <cell r="PF41">
            <v>75564</v>
          </cell>
          <cell r="PG41">
            <v>72019</v>
          </cell>
          <cell r="PH41">
            <v>66243</v>
          </cell>
          <cell r="PI41">
            <v>68635</v>
          </cell>
          <cell r="PJ41">
            <v>78672</v>
          </cell>
          <cell r="PK41">
            <v>72444</v>
          </cell>
          <cell r="PL41">
            <v>70889</v>
          </cell>
          <cell r="PM41">
            <v>73539</v>
          </cell>
          <cell r="PN41">
            <v>81801</v>
          </cell>
          <cell r="PO41">
            <v>67584</v>
          </cell>
          <cell r="PQ41" t="str">
            <v>TOTAL</v>
          </cell>
          <cell r="PR41">
            <v>85785</v>
          </cell>
          <cell r="PS41">
            <v>86482</v>
          </cell>
          <cell r="PT41">
            <v>88192</v>
          </cell>
          <cell r="PU41">
            <v>76094</v>
          </cell>
          <cell r="PV41">
            <v>72160</v>
          </cell>
          <cell r="PW41">
            <v>68964</v>
          </cell>
          <cell r="PX41">
            <v>68150</v>
          </cell>
          <cell r="PY41">
            <v>65425</v>
          </cell>
          <cell r="PZ41">
            <v>67819</v>
          </cell>
          <cell r="QA41">
            <v>72679</v>
          </cell>
          <cell r="QB41">
            <v>71784</v>
          </cell>
          <cell r="QC41">
            <v>76375</v>
          </cell>
          <cell r="QD41">
            <v>63742</v>
          </cell>
          <cell r="QE41">
            <v>87972</v>
          </cell>
          <cell r="QF41">
            <v>93792</v>
          </cell>
          <cell r="QG41">
            <v>93273</v>
          </cell>
          <cell r="QH41">
            <v>88956</v>
          </cell>
          <cell r="QI41">
            <v>85057</v>
          </cell>
          <cell r="QJ41">
            <v>85868</v>
          </cell>
          <cell r="QK41">
            <v>86726</v>
          </cell>
          <cell r="QL41">
            <v>105824</v>
          </cell>
          <cell r="QM41">
            <v>103114</v>
          </cell>
          <cell r="QN41">
            <v>98291</v>
          </cell>
          <cell r="QO41">
            <v>114914</v>
          </cell>
          <cell r="QP41">
            <v>125406</v>
          </cell>
          <cell r="QQ41">
            <v>117383</v>
          </cell>
          <cell r="QR41">
            <v>108140</v>
          </cell>
          <cell r="QS41">
            <v>119359</v>
          </cell>
          <cell r="QT41">
            <v>99883</v>
          </cell>
          <cell r="QU41">
            <v>99955</v>
          </cell>
          <cell r="QV41">
            <v>97274</v>
          </cell>
          <cell r="QW41">
            <v>88397</v>
          </cell>
          <cell r="QX41">
            <v>89632</v>
          </cell>
          <cell r="QY41">
            <v>99925</v>
          </cell>
          <cell r="QZ41">
            <v>105393</v>
          </cell>
          <cell r="RA41">
            <v>104351</v>
          </cell>
          <cell r="RB41">
            <v>112979</v>
          </cell>
          <cell r="RC41">
            <v>116934</v>
          </cell>
          <cell r="RD41">
            <v>108848</v>
          </cell>
          <cell r="RE41">
            <v>112117</v>
          </cell>
          <cell r="RF41">
            <v>101351</v>
          </cell>
          <cell r="RG41">
            <v>100136</v>
          </cell>
          <cell r="RH41">
            <v>98794</v>
          </cell>
          <cell r="RI41">
            <v>107720</v>
          </cell>
          <cell r="RJ41">
            <v>107205</v>
          </cell>
          <cell r="RK41">
            <v>116391</v>
          </cell>
          <cell r="RL41">
            <v>120541</v>
          </cell>
          <cell r="RM41">
            <v>121616</v>
          </cell>
          <cell r="RN41">
            <v>108877</v>
          </cell>
          <cell r="RO41">
            <v>134369</v>
          </cell>
          <cell r="RP41">
            <v>127470</v>
          </cell>
          <cell r="RQ41">
            <v>138427</v>
          </cell>
          <cell r="RS41" t="str">
            <v>Total general</v>
          </cell>
          <cell r="RT41">
            <v>179866</v>
          </cell>
          <cell r="RU41">
            <v>194752</v>
          </cell>
          <cell r="RV41">
            <v>176599</v>
          </cell>
          <cell r="RW41">
            <v>144916</v>
          </cell>
          <cell r="RX41">
            <v>111523</v>
          </cell>
          <cell r="RY41">
            <v>97143</v>
          </cell>
          <cell r="RZ41">
            <v>98657</v>
          </cell>
          <cell r="SA41">
            <v>106844</v>
          </cell>
          <cell r="SB41">
            <v>106885</v>
          </cell>
          <cell r="SC41">
            <v>114203</v>
          </cell>
          <cell r="SD41">
            <v>110225</v>
          </cell>
          <cell r="SE41">
            <v>106870</v>
          </cell>
          <cell r="SF41">
            <v>121542</v>
          </cell>
          <cell r="SG41">
            <v>122578</v>
          </cell>
          <cell r="SH41">
            <v>84555</v>
          </cell>
          <cell r="SI41">
            <v>120954</v>
          </cell>
          <cell r="SJ41">
            <v>119667</v>
          </cell>
          <cell r="SK41">
            <v>132298</v>
          </cell>
          <cell r="SL41">
            <v>153874</v>
          </cell>
          <cell r="SM41">
            <v>176115</v>
          </cell>
          <cell r="SN41">
            <v>179040</v>
          </cell>
          <cell r="SO41">
            <v>188009</v>
          </cell>
          <cell r="SP41">
            <v>199026</v>
          </cell>
          <cell r="SQ41">
            <v>200220</v>
          </cell>
          <cell r="SR41">
            <v>180440</v>
          </cell>
          <cell r="SS41">
            <v>168667</v>
          </cell>
          <cell r="ST41">
            <v>177469</v>
          </cell>
          <cell r="SU41">
            <v>181362</v>
          </cell>
          <cell r="SV41">
            <v>155886</v>
          </cell>
          <cell r="SW41">
            <v>171957</v>
          </cell>
          <cell r="SX41">
            <v>163185</v>
          </cell>
          <cell r="SY41">
            <v>148837</v>
          </cell>
          <cell r="SZ41">
            <v>147698</v>
          </cell>
          <cell r="TA41">
            <v>166426</v>
          </cell>
          <cell r="TB41">
            <v>158570</v>
          </cell>
          <cell r="TC41">
            <v>160404</v>
          </cell>
          <cell r="TD41">
            <v>163246</v>
          </cell>
          <cell r="TE41">
            <v>167144</v>
          </cell>
          <cell r="TF41">
            <v>166390</v>
          </cell>
          <cell r="TG41">
            <v>166002</v>
          </cell>
          <cell r="TH41">
            <v>144883</v>
          </cell>
          <cell r="TI41">
            <v>141198</v>
          </cell>
          <cell r="TJ41">
            <v>144745</v>
          </cell>
          <cell r="TK41">
            <v>145002</v>
          </cell>
          <cell r="TL41">
            <v>144799</v>
          </cell>
          <cell r="TM41">
            <v>166762</v>
          </cell>
          <cell r="TN41">
            <v>167685</v>
          </cell>
          <cell r="TO41">
            <v>165378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 DE CALOR"/>
      <sheetName val="MAPA DE CALOR - BLANCO"/>
      <sheetName val="VARIACIÓN PORCENTUAL"/>
      <sheetName val="VARIACIÓN PORCENTUAL - BLANCO"/>
      <sheetName val="INCREMENTO - DECREMENTO -BLANCO"/>
      <sheetName val="RESULT_INCREMENTO- DECREMENTO"/>
      <sheetName val="RESULT_POISSON"/>
      <sheetName val="POISSON - BLANCO"/>
      <sheetName val="RESULT_GRAFICO DE CONTROL"/>
      <sheetName val="GRAFICO DE CONTROL EN BLANCO"/>
      <sheetName val="RESULT_CANALES MEDIAS-MEDIANAS"/>
      <sheetName val="CANALES MEDIAS MEDIANAS- BLANCO"/>
      <sheetName val="RESULT_CANAL BORTMAN"/>
      <sheetName val="CANAL BORTMAN- BLANCO"/>
      <sheetName val="RESULT_CANAL MMWR"/>
      <sheetName val="CANAL MMWR_BLAN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9">
          <cell r="A9" t="str">
            <v>Media geometrica</v>
          </cell>
          <cell r="B9">
            <v>53752.780034477131</v>
          </cell>
          <cell r="C9">
            <v>63325.132976399167</v>
          </cell>
          <cell r="D9">
            <v>65972.82512844968</v>
          </cell>
          <cell r="E9">
            <v>65311.541690370672</v>
          </cell>
          <cell r="F9">
            <v>65466.975365785416</v>
          </cell>
          <cell r="G9">
            <v>67610.427703640293</v>
          </cell>
          <cell r="H9">
            <v>69215.331897204029</v>
          </cell>
          <cell r="I9">
            <v>70642.326754248381</v>
          </cell>
          <cell r="J9">
            <v>68308.314561284948</v>
          </cell>
          <cell r="K9">
            <v>68953.099694309843</v>
          </cell>
          <cell r="L9">
            <v>64761.800537278919</v>
          </cell>
          <cell r="M9">
            <v>58980.891850068198</v>
          </cell>
          <cell r="N9">
            <v>56717.762275116838</v>
          </cell>
          <cell r="O9">
            <v>63380.776527729315</v>
          </cell>
          <cell r="P9">
            <v>58389.929042046278</v>
          </cell>
          <cell r="Q9">
            <v>56834.327126906413</v>
          </cell>
          <cell r="R9">
            <v>58286.347810938874</v>
          </cell>
          <cell r="S9">
            <v>58828.23345873518</v>
          </cell>
          <cell r="T9">
            <v>59440.345257695713</v>
          </cell>
          <cell r="U9">
            <v>63120.8560448547</v>
          </cell>
          <cell r="V9">
            <v>62950.527382713575</v>
          </cell>
          <cell r="W9">
            <v>59415.175142812994</v>
          </cell>
          <cell r="X9">
            <v>60753.100832631753</v>
          </cell>
          <cell r="Y9">
            <v>62124.285658198009</v>
          </cell>
          <cell r="Z9">
            <v>58638.929727334689</v>
          </cell>
          <cell r="AA9">
            <v>54566.634844883258</v>
          </cell>
          <cell r="AB9">
            <v>59891.863967077501</v>
          </cell>
          <cell r="AC9">
            <v>60873.249217114986</v>
          </cell>
          <cell r="AD9">
            <v>58825.142143105913</v>
          </cell>
          <cell r="AE9">
            <v>62478.423112106095</v>
          </cell>
          <cell r="AF9">
            <v>59680.210974756665</v>
          </cell>
          <cell r="AG9">
            <v>56651.963463821885</v>
          </cell>
          <cell r="AH9">
            <v>55851.418580578946</v>
          </cell>
          <cell r="AI9">
            <v>61400.862962729443</v>
          </cell>
          <cell r="AJ9">
            <v>62785.860381201041</v>
          </cell>
          <cell r="AK9">
            <v>63427.348831430347</v>
          </cell>
          <cell r="AL9">
            <v>63962.506105915665</v>
          </cell>
          <cell r="AM9">
            <v>64645.41173184081</v>
          </cell>
          <cell r="AN9">
            <v>63582.120116029793</v>
          </cell>
          <cell r="AO9">
            <v>62663.88362269599</v>
          </cell>
          <cell r="AP9">
            <v>56582.117774151164</v>
          </cell>
          <cell r="AQ9">
            <v>62864.976529956264</v>
          </cell>
          <cell r="AR9">
            <v>61993.371157576054</v>
          </cell>
          <cell r="AS9">
            <v>56300.199474555273</v>
          </cell>
          <cell r="AT9">
            <v>57358.380052544817</v>
          </cell>
          <cell r="AU9">
            <v>58785.316465214695</v>
          </cell>
          <cell r="AV9">
            <v>59555.384722394811</v>
          </cell>
          <cell r="AW9">
            <v>57839.199122404185</v>
          </cell>
          <cell r="AX9">
            <v>55880.562357928437</v>
          </cell>
          <cell r="AY9">
            <v>57110.091660054619</v>
          </cell>
          <cell r="AZ9">
            <v>55980.433554060255</v>
          </cell>
          <cell r="BA9">
            <v>47683.995061980357</v>
          </cell>
        </row>
        <row r="12">
          <cell r="A12" t="str">
            <v>Li IC 95%</v>
          </cell>
          <cell r="B12">
            <v>44725.599501817058</v>
          </cell>
          <cell r="C12">
            <v>54694.349020860202</v>
          </cell>
          <cell r="D12">
            <v>51677.886972934051</v>
          </cell>
          <cell r="E12">
            <v>52253.921858934758</v>
          </cell>
          <cell r="F12">
            <v>53187.199089511778</v>
          </cell>
          <cell r="G12">
            <v>51699.62018332343</v>
          </cell>
          <cell r="H12">
            <v>51633.310697094545</v>
          </cell>
          <cell r="I12">
            <v>50752.744010573435</v>
          </cell>
          <cell r="J12">
            <v>52769.899465758121</v>
          </cell>
          <cell r="K12">
            <v>52219.225126760139</v>
          </cell>
          <cell r="L12">
            <v>53021.005464008835</v>
          </cell>
          <cell r="M12">
            <v>52198.581048274813</v>
          </cell>
          <cell r="N12">
            <v>49344.561543859098</v>
          </cell>
          <cell r="O12">
            <v>51675.43771449889</v>
          </cell>
          <cell r="P12">
            <v>50561.401902659389</v>
          </cell>
          <cell r="Q12">
            <v>51925.264060946109</v>
          </cell>
          <cell r="R12">
            <v>53843.735921498097</v>
          </cell>
          <cell r="S12">
            <v>57986.783326196317</v>
          </cell>
          <cell r="T12">
            <v>56783.490700800416</v>
          </cell>
          <cell r="U12">
            <v>56687.975860626291</v>
          </cell>
          <cell r="V12">
            <v>55519.248864068111</v>
          </cell>
          <cell r="W12">
            <v>58391.671484616389</v>
          </cell>
          <cell r="X12">
            <v>56522.198219914164</v>
          </cell>
          <cell r="Y12">
            <v>56051.847058377425</v>
          </cell>
          <cell r="Z12">
            <v>54868.728742624677</v>
          </cell>
          <cell r="AA12">
            <v>56568.99134059099</v>
          </cell>
          <cell r="AB12">
            <v>56754.215029996558</v>
          </cell>
          <cell r="AC12">
            <v>57071.860353699514</v>
          </cell>
          <cell r="AD12">
            <v>58653.211477363388</v>
          </cell>
          <cell r="AE12">
            <v>59890.964727024133</v>
          </cell>
          <cell r="AF12">
            <v>57686.035603430093</v>
          </cell>
          <cell r="AG12">
            <v>58012.947877946179</v>
          </cell>
          <cell r="AH12">
            <v>57555.287839410928</v>
          </cell>
          <cell r="AI12">
            <v>57515.220694190219</v>
          </cell>
          <cell r="AJ12">
            <v>58305.506598530679</v>
          </cell>
          <cell r="AK12">
            <v>57175.847746329011</v>
          </cell>
          <cell r="AL12">
            <v>58482.606234612496</v>
          </cell>
          <cell r="AM12">
            <v>58611.618097053397</v>
          </cell>
          <cell r="AN12">
            <v>58285.624371330792</v>
          </cell>
          <cell r="AO12">
            <v>57449.265538249601</v>
          </cell>
          <cell r="AP12">
            <v>58315.043028516899</v>
          </cell>
          <cell r="AQ12">
            <v>58235.030263512643</v>
          </cell>
          <cell r="AR12">
            <v>59427.20642660575</v>
          </cell>
          <cell r="AS12">
            <v>58460.986013020149</v>
          </cell>
          <cell r="AT12">
            <v>58367.563761560232</v>
          </cell>
          <cell r="AU12">
            <v>58132.841500266906</v>
          </cell>
          <cell r="AV12">
            <v>56852.824757341528</v>
          </cell>
          <cell r="AW12">
            <v>58873.040636972124</v>
          </cell>
          <cell r="AX12">
            <v>55121.648621419248</v>
          </cell>
          <cell r="AY12">
            <v>56771.055528048724</v>
          </cell>
          <cell r="AZ12">
            <v>49709.934025933049</v>
          </cell>
          <cell r="BA12">
            <v>56750.048454205382</v>
          </cell>
        </row>
        <row r="13">
          <cell r="A13" t="str">
            <v>LS IC 95%</v>
          </cell>
          <cell r="B13">
            <v>70121.718994198542</v>
          </cell>
          <cell r="C13">
            <v>67494.72790221672</v>
          </cell>
          <cell r="D13">
            <v>70511.189950142871</v>
          </cell>
          <cell r="E13">
            <v>69935.155064142164</v>
          </cell>
          <cell r="F13">
            <v>69001.877833565144</v>
          </cell>
          <cell r="G13">
            <v>70489.456739753485</v>
          </cell>
          <cell r="H13">
            <v>70555.76622598237</v>
          </cell>
          <cell r="I13">
            <v>71436.332912503494</v>
          </cell>
          <cell r="J13">
            <v>69419.177457318801</v>
          </cell>
          <cell r="K13">
            <v>69969.851796316783</v>
          </cell>
          <cell r="L13">
            <v>69168.071459068087</v>
          </cell>
          <cell r="M13">
            <v>69990.495874802102</v>
          </cell>
          <cell r="N13">
            <v>72844.515379217832</v>
          </cell>
          <cell r="O13">
            <v>70513.639208578039</v>
          </cell>
          <cell r="P13">
            <v>71627.675020417533</v>
          </cell>
          <cell r="Q13">
            <v>70263.812862130813</v>
          </cell>
          <cell r="R13">
            <v>68345.341001578825</v>
          </cell>
          <cell r="S13">
            <v>64202.293596880605</v>
          </cell>
          <cell r="T13">
            <v>65405.586222276506</v>
          </cell>
          <cell r="U13">
            <v>65501.101062450631</v>
          </cell>
          <cell r="V13">
            <v>66669.828059008811</v>
          </cell>
          <cell r="W13">
            <v>63797.405438460533</v>
          </cell>
          <cell r="X13">
            <v>65666.878703162758</v>
          </cell>
          <cell r="Y13">
            <v>66137.22986469949</v>
          </cell>
          <cell r="Z13">
            <v>67320.348180452245</v>
          </cell>
          <cell r="AA13">
            <v>65620.085582485932</v>
          </cell>
          <cell r="AB13">
            <v>65434.861893080364</v>
          </cell>
          <cell r="AC13">
            <v>65117.216569377408</v>
          </cell>
          <cell r="AD13">
            <v>63535.865445713534</v>
          </cell>
          <cell r="AE13">
            <v>62298.112196052789</v>
          </cell>
          <cell r="AF13">
            <v>64503.041319646829</v>
          </cell>
          <cell r="AG13">
            <v>64176.129045130743</v>
          </cell>
          <cell r="AH13">
            <v>64633.789083665994</v>
          </cell>
          <cell r="AI13">
            <v>64673.856228886703</v>
          </cell>
          <cell r="AJ13">
            <v>63883.570324546243</v>
          </cell>
          <cell r="AK13">
            <v>65013.229176747911</v>
          </cell>
          <cell r="AL13">
            <v>63706.470688464426</v>
          </cell>
          <cell r="AM13">
            <v>63577.458826023525</v>
          </cell>
          <cell r="AN13">
            <v>63903.45255174613</v>
          </cell>
          <cell r="AO13">
            <v>64739.811384827321</v>
          </cell>
          <cell r="AP13">
            <v>63874.033894560023</v>
          </cell>
          <cell r="AQ13">
            <v>63954.046659564279</v>
          </cell>
          <cell r="AR13">
            <v>62761.870496471172</v>
          </cell>
          <cell r="AS13">
            <v>63728.090910056773</v>
          </cell>
          <cell r="AT13">
            <v>63821.51316151669</v>
          </cell>
          <cell r="AU13">
            <v>64056.235422810016</v>
          </cell>
          <cell r="AV13">
            <v>65336.252165735394</v>
          </cell>
          <cell r="AW13">
            <v>63316.036286104798</v>
          </cell>
          <cell r="AX13">
            <v>67067.428301657666</v>
          </cell>
          <cell r="AY13">
            <v>65418.021395028198</v>
          </cell>
          <cell r="AZ13">
            <v>72479.142897143873</v>
          </cell>
          <cell r="BA13">
            <v>65439.02846887154</v>
          </cell>
        </row>
        <row r="15">
          <cell r="A15">
            <v>2023</v>
          </cell>
          <cell r="B15">
            <v>75000</v>
          </cell>
          <cell r="C15">
            <v>74516</v>
          </cell>
          <cell r="D15">
            <v>74032</v>
          </cell>
          <cell r="E15">
            <v>73548</v>
          </cell>
          <cell r="F15">
            <v>73064</v>
          </cell>
          <cell r="G15">
            <v>72580</v>
          </cell>
          <cell r="H15">
            <v>72096</v>
          </cell>
          <cell r="I15">
            <v>71612</v>
          </cell>
          <cell r="J15">
            <v>71128</v>
          </cell>
          <cell r="K15">
            <v>70644</v>
          </cell>
          <cell r="L15">
            <v>65213</v>
          </cell>
          <cell r="M15">
            <v>62512</v>
          </cell>
          <cell r="N15">
            <v>59811</v>
          </cell>
          <cell r="O15">
            <v>57110</v>
          </cell>
          <cell r="P15">
            <v>54409</v>
          </cell>
          <cell r="Q15">
            <v>51708</v>
          </cell>
          <cell r="R15">
            <v>49007</v>
          </cell>
          <cell r="S15">
            <v>46306</v>
          </cell>
          <cell r="T15">
            <v>51456</v>
          </cell>
          <cell r="U15">
            <v>52632</v>
          </cell>
          <cell r="V15">
            <v>53624</v>
          </cell>
          <cell r="W15">
            <v>54616</v>
          </cell>
          <cell r="X15">
            <v>65000</v>
          </cell>
          <cell r="Y15">
            <v>52666</v>
          </cell>
          <cell r="Z15">
            <v>59200</v>
          </cell>
          <cell r="AA15">
            <v>51000</v>
          </cell>
          <cell r="AB15">
            <v>56200</v>
          </cell>
          <cell r="AC15">
            <v>65200</v>
          </cell>
          <cell r="AD15">
            <v>67500</v>
          </cell>
          <cell r="AE15">
            <v>63200</v>
          </cell>
          <cell r="AF15">
            <v>56000</v>
          </cell>
          <cell r="AG15">
            <v>49200</v>
          </cell>
          <cell r="AH15">
            <v>51000</v>
          </cell>
          <cell r="AI15">
            <v>57000</v>
          </cell>
          <cell r="AJ15">
            <v>58000</v>
          </cell>
          <cell r="AK15">
            <v>59000</v>
          </cell>
          <cell r="AL15">
            <v>60000</v>
          </cell>
          <cell r="AM15">
            <v>62000</v>
          </cell>
          <cell r="AN15">
            <v>63000</v>
          </cell>
          <cell r="AO15">
            <v>64000</v>
          </cell>
          <cell r="AP15">
            <v>65000</v>
          </cell>
          <cell r="AQ15">
            <v>66000</v>
          </cell>
          <cell r="AR15">
            <v>67000</v>
          </cell>
          <cell r="AS15">
            <v>68000</v>
          </cell>
          <cell r="AT15">
            <v>67500</v>
          </cell>
          <cell r="AU15">
            <v>66500</v>
          </cell>
          <cell r="AV15">
            <v>65500</v>
          </cell>
          <cell r="AW15">
            <v>64500</v>
          </cell>
          <cell r="AX15">
            <v>63500</v>
          </cell>
          <cell r="AY15">
            <v>62100</v>
          </cell>
          <cell r="AZ15">
            <v>61200</v>
          </cell>
          <cell r="BA15">
            <v>61100</v>
          </cell>
        </row>
      </sheetData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tabSelected="1" workbookViewId="0">
      <selection activeCell="K13" sqref="K13"/>
    </sheetView>
  </sheetViews>
  <sheetFormatPr baseColWidth="10" defaultColWidth="11.453125" defaultRowHeight="15.5"/>
  <cols>
    <col min="1" max="6" width="14.90625" style="9" customWidth="1"/>
    <col min="7" max="8" width="14.90625" style="7" customWidth="1"/>
    <col min="9" max="9" width="14.90625" style="1" customWidth="1"/>
    <col min="10" max="10" width="14" style="1" customWidth="1"/>
    <col min="11" max="15" width="11.453125" style="1"/>
    <col min="16" max="16" width="33.81640625" style="1" customWidth="1"/>
    <col min="17" max="18" width="11.453125" style="1"/>
    <col min="19" max="19" width="59.54296875" style="1" customWidth="1"/>
    <col min="20" max="16384" width="11.453125" style="1"/>
  </cols>
  <sheetData>
    <row r="1" spans="1:19" ht="31">
      <c r="A1" s="84" t="s">
        <v>210</v>
      </c>
      <c r="B1" s="84" t="s">
        <v>207</v>
      </c>
      <c r="C1" s="84" t="s">
        <v>208</v>
      </c>
      <c r="D1" s="73" t="s">
        <v>215</v>
      </c>
      <c r="E1" s="84" t="s">
        <v>209</v>
      </c>
      <c r="F1" s="85" t="s">
        <v>216</v>
      </c>
      <c r="G1" s="86" t="s">
        <v>211</v>
      </c>
      <c r="H1" s="87" t="s">
        <v>211</v>
      </c>
      <c r="I1" s="88" t="s">
        <v>212</v>
      </c>
      <c r="J1" s="89" t="s">
        <v>213</v>
      </c>
      <c r="P1" s="132" t="s">
        <v>63</v>
      </c>
      <c r="Q1" s="133"/>
      <c r="R1" s="133"/>
      <c r="S1" s="134"/>
    </row>
    <row r="2" spans="1:19">
      <c r="A2" s="36" t="s">
        <v>176</v>
      </c>
      <c r="B2" s="36" t="s">
        <v>177</v>
      </c>
      <c r="C2" s="36">
        <v>2335238</v>
      </c>
      <c r="D2" s="36">
        <v>10</v>
      </c>
      <c r="E2" s="36">
        <v>2357127</v>
      </c>
      <c r="F2" s="36">
        <v>50</v>
      </c>
      <c r="G2" s="74">
        <f t="shared" ref="G2:G40" si="0">+D2/C2*100000</f>
        <v>0.4282218771705496</v>
      </c>
      <c r="H2" s="75">
        <f t="shared" ref="H2:H40" si="1">+F2/E2*100000</f>
        <v>2.1212263912805716</v>
      </c>
      <c r="I2" s="90">
        <f t="shared" ref="I2:I40" si="2">+(F2-D2)/D2</f>
        <v>4</v>
      </c>
      <c r="J2" s="91"/>
      <c r="P2" s="76" t="s">
        <v>224</v>
      </c>
      <c r="Q2" s="1" t="s">
        <v>221</v>
      </c>
      <c r="S2" s="77"/>
    </row>
    <row r="3" spans="1:19">
      <c r="A3" s="36" t="s">
        <v>8</v>
      </c>
      <c r="B3" s="36" t="s">
        <v>147</v>
      </c>
      <c r="C3" s="36">
        <v>1464795</v>
      </c>
      <c r="D3" s="36">
        <v>5</v>
      </c>
      <c r="E3" s="36">
        <v>1480014</v>
      </c>
      <c r="F3" s="36">
        <v>52</v>
      </c>
      <c r="G3" s="74">
        <f t="shared" si="0"/>
        <v>0.34134469328472583</v>
      </c>
      <c r="H3" s="75">
        <f t="shared" si="1"/>
        <v>3.5134802778892631</v>
      </c>
      <c r="I3" s="90">
        <f t="shared" si="2"/>
        <v>9.4</v>
      </c>
      <c r="J3" s="91"/>
      <c r="P3" s="76" t="s">
        <v>222</v>
      </c>
      <c r="Q3" s="1" t="s">
        <v>242</v>
      </c>
      <c r="S3" s="77"/>
    </row>
    <row r="4" spans="1:19" ht="16" thickBot="1">
      <c r="A4" s="36" t="s">
        <v>24</v>
      </c>
      <c r="B4" s="36" t="s">
        <v>161</v>
      </c>
      <c r="C4" s="36">
        <v>3334637</v>
      </c>
      <c r="D4" s="36">
        <v>15</v>
      </c>
      <c r="E4" s="36">
        <v>3445327</v>
      </c>
      <c r="F4" s="36">
        <v>124</v>
      </c>
      <c r="G4" s="74">
        <f t="shared" si="0"/>
        <v>0.44982407380473499</v>
      </c>
      <c r="H4" s="75">
        <f t="shared" si="1"/>
        <v>3.5990778233822218</v>
      </c>
      <c r="I4" s="90">
        <f t="shared" si="2"/>
        <v>7.2666666666666666</v>
      </c>
      <c r="J4" s="91"/>
      <c r="P4" s="78" t="s">
        <v>223</v>
      </c>
      <c r="Q4" s="79" t="s">
        <v>225</v>
      </c>
      <c r="R4" s="79"/>
      <c r="S4" s="80"/>
    </row>
    <row r="5" spans="1:19">
      <c r="A5" s="36" t="s">
        <v>148</v>
      </c>
      <c r="B5" s="36" t="s">
        <v>149</v>
      </c>
      <c r="C5" s="36">
        <v>1310163</v>
      </c>
      <c r="D5" s="36">
        <v>10</v>
      </c>
      <c r="E5" s="36">
        <v>1323551</v>
      </c>
      <c r="F5" s="36">
        <v>69</v>
      </c>
      <c r="G5" s="74">
        <f t="shared" si="0"/>
        <v>0.76326380763309598</v>
      </c>
      <c r="H5" s="75">
        <f t="shared" si="1"/>
        <v>5.2132482994610712</v>
      </c>
      <c r="I5" s="90">
        <f t="shared" si="2"/>
        <v>5.9</v>
      </c>
      <c r="J5" s="91"/>
    </row>
    <row r="6" spans="1:19">
      <c r="A6" s="36" t="s">
        <v>22</v>
      </c>
      <c r="B6" s="36" t="s">
        <v>160</v>
      </c>
      <c r="C6" s="36">
        <v>1882211</v>
      </c>
      <c r="D6" s="36">
        <v>24</v>
      </c>
      <c r="E6" s="36">
        <v>1898911</v>
      </c>
      <c r="F6" s="36">
        <v>156</v>
      </c>
      <c r="G6" s="74">
        <f t="shared" si="0"/>
        <v>1.2750961502190774</v>
      </c>
      <c r="H6" s="75">
        <f t="shared" si="1"/>
        <v>8.2152349425539164</v>
      </c>
      <c r="I6" s="90">
        <f t="shared" si="2"/>
        <v>5.5</v>
      </c>
      <c r="J6" s="91"/>
    </row>
    <row r="7" spans="1:19">
      <c r="A7" s="36" t="s">
        <v>46</v>
      </c>
      <c r="B7" s="36" t="s">
        <v>165</v>
      </c>
      <c r="C7" s="36">
        <v>928164</v>
      </c>
      <c r="D7" s="36">
        <v>16</v>
      </c>
      <c r="E7" s="36">
        <v>941133</v>
      </c>
      <c r="F7" s="36">
        <v>89</v>
      </c>
      <c r="G7" s="74">
        <f t="shared" si="0"/>
        <v>1.7238332880827096</v>
      </c>
      <c r="H7" s="75">
        <f t="shared" si="1"/>
        <v>9.456686780720684</v>
      </c>
      <c r="I7" s="90">
        <f t="shared" si="2"/>
        <v>4.5625</v>
      </c>
      <c r="J7" s="91"/>
      <c r="M7" s="81"/>
    </row>
    <row r="8" spans="1:19">
      <c r="A8" s="36" t="s">
        <v>178</v>
      </c>
      <c r="B8" s="36" t="s">
        <v>179</v>
      </c>
      <c r="C8" s="36">
        <v>980942</v>
      </c>
      <c r="D8" s="36">
        <v>23</v>
      </c>
      <c r="E8" s="36">
        <v>994060</v>
      </c>
      <c r="F8" s="36">
        <v>114</v>
      </c>
      <c r="G8" s="74">
        <f t="shared" si="0"/>
        <v>2.3446850068607521</v>
      </c>
      <c r="H8" s="75">
        <f t="shared" si="1"/>
        <v>11.468120636581293</v>
      </c>
      <c r="I8" s="90">
        <f t="shared" si="2"/>
        <v>3.9565217391304346</v>
      </c>
      <c r="J8" s="91"/>
    </row>
    <row r="9" spans="1:19">
      <c r="A9" s="36" t="s">
        <v>198</v>
      </c>
      <c r="B9" s="36" t="s">
        <v>199</v>
      </c>
      <c r="C9" s="36">
        <v>55091</v>
      </c>
      <c r="D9" s="36">
        <v>15</v>
      </c>
      <c r="E9" s="36">
        <v>56551</v>
      </c>
      <c r="F9" s="36">
        <v>65</v>
      </c>
      <c r="G9" s="74">
        <f t="shared" si="0"/>
        <v>27.227677842115771</v>
      </c>
      <c r="H9" s="75">
        <f t="shared" si="1"/>
        <v>114.94049618928047</v>
      </c>
      <c r="I9" s="90">
        <f t="shared" si="2"/>
        <v>3.3333333333333335</v>
      </c>
      <c r="J9" s="91"/>
    </row>
    <row r="10" spans="1:19">
      <c r="A10" s="36" t="s">
        <v>194</v>
      </c>
      <c r="B10" s="36" t="s">
        <v>195</v>
      </c>
      <c r="C10" s="36">
        <v>62255</v>
      </c>
      <c r="D10" s="36">
        <v>25</v>
      </c>
      <c r="E10" s="36">
        <v>62269</v>
      </c>
      <c r="F10" s="36">
        <v>95</v>
      </c>
      <c r="G10" s="74">
        <f t="shared" si="0"/>
        <v>40.15741707493374</v>
      </c>
      <c r="H10" s="75">
        <f t="shared" si="1"/>
        <v>152.56387608601392</v>
      </c>
      <c r="I10" s="90">
        <f t="shared" si="2"/>
        <v>2.8</v>
      </c>
      <c r="J10" s="91"/>
    </row>
    <row r="11" spans="1:19">
      <c r="A11" s="36" t="s">
        <v>166</v>
      </c>
      <c r="B11" s="36" t="s">
        <v>167</v>
      </c>
      <c r="C11" s="36">
        <v>548202</v>
      </c>
      <c r="D11" s="36">
        <v>15</v>
      </c>
      <c r="E11" s="36">
        <v>555030</v>
      </c>
      <c r="F11" s="36">
        <v>56</v>
      </c>
      <c r="G11" s="74">
        <f t="shared" si="0"/>
        <v>2.7362176715882103</v>
      </c>
      <c r="H11" s="75">
        <f t="shared" si="1"/>
        <v>10.089544709294993</v>
      </c>
      <c r="I11" s="90">
        <f t="shared" si="2"/>
        <v>2.7333333333333334</v>
      </c>
      <c r="J11" s="91"/>
    </row>
    <row r="12" spans="1:19">
      <c r="A12" s="36" t="s">
        <v>49</v>
      </c>
      <c r="B12" s="36" t="s">
        <v>168</v>
      </c>
      <c r="C12" s="36">
        <v>1113810</v>
      </c>
      <c r="D12" s="36">
        <v>15</v>
      </c>
      <c r="E12" s="36">
        <v>1130085</v>
      </c>
      <c r="F12" s="36">
        <v>56</v>
      </c>
      <c r="G12" s="74">
        <f t="shared" si="0"/>
        <v>1.3467287957551108</v>
      </c>
      <c r="H12" s="75">
        <f t="shared" si="1"/>
        <v>4.9553794626067953</v>
      </c>
      <c r="I12" s="90">
        <f t="shared" si="2"/>
        <v>2.7333333333333334</v>
      </c>
      <c r="J12" s="91"/>
    </row>
    <row r="13" spans="1:19">
      <c r="A13" s="36" t="s">
        <v>180</v>
      </c>
      <c r="B13" s="36" t="s">
        <v>181</v>
      </c>
      <c r="C13" s="36">
        <v>1367802</v>
      </c>
      <c r="D13" s="36">
        <v>45</v>
      </c>
      <c r="E13" s="36">
        <v>1374384</v>
      </c>
      <c r="F13" s="36">
        <v>156</v>
      </c>
      <c r="G13" s="74">
        <f t="shared" si="0"/>
        <v>3.2899498611641156</v>
      </c>
      <c r="H13" s="75">
        <f t="shared" si="1"/>
        <v>11.350539587189607</v>
      </c>
      <c r="I13" s="90">
        <f t="shared" si="2"/>
        <v>2.4666666666666668</v>
      </c>
      <c r="J13" s="91"/>
    </row>
    <row r="14" spans="1:19">
      <c r="A14" s="36" t="s">
        <v>190</v>
      </c>
      <c r="B14" s="36" t="s">
        <v>191</v>
      </c>
      <c r="C14" s="36">
        <v>459973</v>
      </c>
      <c r="D14" s="36">
        <v>156</v>
      </c>
      <c r="E14" s="36">
        <v>467775</v>
      </c>
      <c r="F14" s="36">
        <v>535</v>
      </c>
      <c r="G14" s="74">
        <f t="shared" si="0"/>
        <v>33.915034143308411</v>
      </c>
      <c r="H14" s="75">
        <f t="shared" si="1"/>
        <v>114.3712254823366</v>
      </c>
      <c r="I14" s="90">
        <f t="shared" si="2"/>
        <v>2.4294871794871793</v>
      </c>
      <c r="J14" s="91"/>
    </row>
    <row r="15" spans="1:19">
      <c r="A15" s="36" t="s">
        <v>150</v>
      </c>
      <c r="B15" s="36" t="s">
        <v>151</v>
      </c>
      <c r="C15" s="36">
        <v>7873316</v>
      </c>
      <c r="D15" s="36">
        <v>15</v>
      </c>
      <c r="E15" s="36">
        <v>7907281</v>
      </c>
      <c r="F15" s="36">
        <v>51</v>
      </c>
      <c r="G15" s="74">
        <f t="shared" si="0"/>
        <v>0.19051693085861154</v>
      </c>
      <c r="H15" s="75">
        <f t="shared" si="1"/>
        <v>0.64497518173440394</v>
      </c>
      <c r="I15" s="90">
        <f t="shared" si="2"/>
        <v>2.4</v>
      </c>
      <c r="J15" s="91"/>
    </row>
    <row r="16" spans="1:19">
      <c r="A16" s="36" t="s">
        <v>12</v>
      </c>
      <c r="B16" s="36" t="s">
        <v>152</v>
      </c>
      <c r="C16" s="36">
        <v>1183999</v>
      </c>
      <c r="D16" s="36">
        <v>20</v>
      </c>
      <c r="E16" s="36">
        <v>1195268</v>
      </c>
      <c r="F16" s="36">
        <v>45</v>
      </c>
      <c r="G16" s="74">
        <f t="shared" si="0"/>
        <v>1.6891906158704524</v>
      </c>
      <c r="H16" s="75">
        <f t="shared" si="1"/>
        <v>3.7648460428958193</v>
      </c>
      <c r="I16" s="90">
        <f t="shared" si="2"/>
        <v>1.25</v>
      </c>
      <c r="J16" s="91"/>
    </row>
    <row r="17" spans="1:10">
      <c r="A17" s="36" t="s">
        <v>192</v>
      </c>
      <c r="B17" s="36" t="s">
        <v>193</v>
      </c>
      <c r="C17" s="36">
        <v>377095</v>
      </c>
      <c r="D17" s="36">
        <v>41</v>
      </c>
      <c r="E17" s="36">
        <v>383042</v>
      </c>
      <c r="F17" s="36">
        <v>85</v>
      </c>
      <c r="G17" s="74">
        <f t="shared" si="0"/>
        <v>10.872591787215423</v>
      </c>
      <c r="H17" s="75">
        <f t="shared" si="1"/>
        <v>22.190778034784696</v>
      </c>
      <c r="I17" s="90">
        <f t="shared" si="2"/>
        <v>1.0731707317073171</v>
      </c>
      <c r="J17" s="91"/>
    </row>
    <row r="18" spans="1:10">
      <c r="A18" s="36" t="s">
        <v>153</v>
      </c>
      <c r="B18" s="36" t="s">
        <v>154</v>
      </c>
      <c r="C18" s="36">
        <v>1043185</v>
      </c>
      <c r="D18" s="36">
        <v>35</v>
      </c>
      <c r="E18" s="36">
        <v>1052015</v>
      </c>
      <c r="F18" s="36">
        <v>62</v>
      </c>
      <c r="G18" s="74">
        <f t="shared" si="0"/>
        <v>3.3551095922583243</v>
      </c>
      <c r="H18" s="75">
        <f t="shared" si="1"/>
        <v>5.8934520895614604</v>
      </c>
      <c r="I18" s="90">
        <f t="shared" si="2"/>
        <v>0.77142857142857146</v>
      </c>
      <c r="J18" s="91"/>
    </row>
    <row r="19" spans="1:10">
      <c r="A19" s="36" t="s">
        <v>26</v>
      </c>
      <c r="B19" s="36" t="s">
        <v>162</v>
      </c>
      <c r="C19" s="36">
        <v>584521</v>
      </c>
      <c r="D19" s="36">
        <v>12</v>
      </c>
      <c r="E19" s="36">
        <v>595138</v>
      </c>
      <c r="F19" s="36">
        <v>20</v>
      </c>
      <c r="G19" s="74">
        <f t="shared" si="0"/>
        <v>2.0529630244251278</v>
      </c>
      <c r="H19" s="75">
        <f t="shared" si="1"/>
        <v>3.3605651126293399</v>
      </c>
      <c r="I19" s="90">
        <f t="shared" si="2"/>
        <v>0.66666666666666663</v>
      </c>
      <c r="J19" s="91"/>
    </row>
    <row r="20" spans="1:10">
      <c r="A20" s="36" t="s">
        <v>174</v>
      </c>
      <c r="B20" s="36" t="s">
        <v>175</v>
      </c>
      <c r="C20" s="36">
        <v>970138</v>
      </c>
      <c r="D20" s="36">
        <v>95</v>
      </c>
      <c r="E20" s="36">
        <v>972304</v>
      </c>
      <c r="F20" s="36">
        <v>156</v>
      </c>
      <c r="G20" s="74">
        <f t="shared" si="0"/>
        <v>9.7924212843945906</v>
      </c>
      <c r="H20" s="75">
        <f t="shared" si="1"/>
        <v>16.044364725435667</v>
      </c>
      <c r="I20" s="90">
        <f t="shared" si="2"/>
        <v>0.64210526315789473</v>
      </c>
      <c r="J20" s="91"/>
    </row>
    <row r="21" spans="1:10">
      <c r="A21" s="36" t="s">
        <v>182</v>
      </c>
      <c r="B21" s="36" t="s">
        <v>183</v>
      </c>
      <c r="C21" s="36">
        <v>2027629</v>
      </c>
      <c r="D21" s="36">
        <v>78</v>
      </c>
      <c r="E21" s="36">
        <v>2034147</v>
      </c>
      <c r="F21" s="36">
        <v>122</v>
      </c>
      <c r="G21" s="74">
        <f t="shared" si="0"/>
        <v>3.8468575858798624</v>
      </c>
      <c r="H21" s="75">
        <f t="shared" si="1"/>
        <v>5.9975999767961703</v>
      </c>
      <c r="I21" s="90">
        <f t="shared" si="2"/>
        <v>0.5641025641025641</v>
      </c>
      <c r="J21" s="91"/>
    </row>
    <row r="22" spans="1:10">
      <c r="A22" s="36" t="s">
        <v>172</v>
      </c>
      <c r="B22" s="36" t="s">
        <v>173</v>
      </c>
      <c r="C22" s="36">
        <v>559810</v>
      </c>
      <c r="D22" s="36">
        <v>63</v>
      </c>
      <c r="E22" s="36">
        <v>563076</v>
      </c>
      <c r="F22" s="36">
        <v>96</v>
      </c>
      <c r="G22" s="74">
        <f t="shared" si="0"/>
        <v>11.253818259766707</v>
      </c>
      <c r="H22" s="75">
        <f t="shared" si="1"/>
        <v>17.049208277390619</v>
      </c>
      <c r="I22" s="90">
        <f t="shared" si="2"/>
        <v>0.52380952380952384</v>
      </c>
      <c r="J22" s="91"/>
    </row>
    <row r="23" spans="1:10">
      <c r="A23" s="36" t="s">
        <v>5</v>
      </c>
      <c r="B23" s="36" t="s">
        <v>146</v>
      </c>
      <c r="C23" s="36">
        <v>6787846</v>
      </c>
      <c r="D23" s="36">
        <v>10</v>
      </c>
      <c r="E23" s="36">
        <v>6848360</v>
      </c>
      <c r="F23" s="36">
        <v>15</v>
      </c>
      <c r="G23" s="74">
        <f t="shared" si="0"/>
        <v>0.14732214018998072</v>
      </c>
      <c r="H23" s="75">
        <f t="shared" si="1"/>
        <v>0.21903054161872329</v>
      </c>
      <c r="I23" s="90">
        <f t="shared" si="2"/>
        <v>0.5</v>
      </c>
      <c r="J23" s="91"/>
    </row>
    <row r="24" spans="1:10">
      <c r="A24" s="119"/>
      <c r="B24" s="119" t="s">
        <v>206</v>
      </c>
      <c r="C24" s="119">
        <v>51682692</v>
      </c>
      <c r="D24" s="119">
        <v>1745</v>
      </c>
      <c r="E24" s="119">
        <v>52215503</v>
      </c>
      <c r="F24" s="119">
        <v>2538</v>
      </c>
      <c r="G24" s="74">
        <f t="shared" si="0"/>
        <v>3.3763721131244475</v>
      </c>
      <c r="H24" s="120">
        <f t="shared" si="1"/>
        <v>4.860625397020498</v>
      </c>
      <c r="I24" s="90">
        <f t="shared" si="2"/>
        <v>0.4544412607449857</v>
      </c>
      <c r="J24" s="91"/>
    </row>
    <row r="25" spans="1:10">
      <c r="A25" s="36" t="s">
        <v>184</v>
      </c>
      <c r="B25" s="36" t="s">
        <v>185</v>
      </c>
      <c r="C25" s="36">
        <v>2276124</v>
      </c>
      <c r="D25" s="36">
        <v>92</v>
      </c>
      <c r="E25" s="36">
        <v>2280522</v>
      </c>
      <c r="F25" s="36">
        <v>114</v>
      </c>
      <c r="G25" s="74">
        <f t="shared" si="0"/>
        <v>4.0419590496827063</v>
      </c>
      <c r="H25" s="75">
        <f t="shared" si="1"/>
        <v>4.9988555251823925</v>
      </c>
      <c r="I25" s="90">
        <f t="shared" si="2"/>
        <v>0.2391304347826087</v>
      </c>
      <c r="J25" s="91"/>
    </row>
    <row r="26" spans="1:10">
      <c r="A26" s="36" t="s">
        <v>51</v>
      </c>
      <c r="B26" s="36" t="s">
        <v>169</v>
      </c>
      <c r="C26" s="36">
        <v>1689002</v>
      </c>
      <c r="D26" s="36">
        <v>42</v>
      </c>
      <c r="E26" s="36">
        <v>1699570</v>
      </c>
      <c r="F26" s="36">
        <v>52</v>
      </c>
      <c r="G26" s="74">
        <f t="shared" si="0"/>
        <v>2.4866755634392379</v>
      </c>
      <c r="H26" s="75">
        <f t="shared" si="1"/>
        <v>3.0595974275846247</v>
      </c>
      <c r="I26" s="90">
        <f t="shared" si="2"/>
        <v>0.23809523809523808</v>
      </c>
      <c r="J26" s="91"/>
    </row>
    <row r="27" spans="1:10">
      <c r="A27" s="36" t="s">
        <v>186</v>
      </c>
      <c r="B27" s="36" t="s">
        <v>187</v>
      </c>
      <c r="C27" s="36">
        <v>322311</v>
      </c>
      <c r="D27" s="36">
        <v>41</v>
      </c>
      <c r="E27" s="36">
        <v>323360</v>
      </c>
      <c r="F27" s="36">
        <v>50</v>
      </c>
      <c r="G27" s="74">
        <f t="shared" si="0"/>
        <v>12.720633177272882</v>
      </c>
      <c r="H27" s="75">
        <f t="shared" si="1"/>
        <v>15.462642256308756</v>
      </c>
      <c r="I27" s="90">
        <f t="shared" si="2"/>
        <v>0.21951219512195122</v>
      </c>
      <c r="J27" s="91"/>
    </row>
    <row r="28" spans="1:10">
      <c r="A28" s="36" t="s">
        <v>202</v>
      </c>
      <c r="B28" s="36" t="s">
        <v>203</v>
      </c>
      <c r="C28" s="36">
        <v>45579</v>
      </c>
      <c r="D28" s="36">
        <v>85</v>
      </c>
      <c r="E28" s="36">
        <v>46777</v>
      </c>
      <c r="F28" s="36">
        <v>95</v>
      </c>
      <c r="G28" s="74">
        <f t="shared" si="0"/>
        <v>186.48939204458193</v>
      </c>
      <c r="H28" s="75">
        <f t="shared" si="1"/>
        <v>203.09126280009406</v>
      </c>
      <c r="I28" s="90">
        <f t="shared" si="2"/>
        <v>0.11764705882352941</v>
      </c>
      <c r="J28" s="91"/>
    </row>
    <row r="29" spans="1:10">
      <c r="A29" s="36" t="s">
        <v>40</v>
      </c>
      <c r="B29" s="36" t="s">
        <v>163</v>
      </c>
      <c r="C29" s="36">
        <v>1164463</v>
      </c>
      <c r="D29" s="36">
        <v>15</v>
      </c>
      <c r="E29" s="36">
        <v>1178453</v>
      </c>
      <c r="F29" s="36">
        <v>15</v>
      </c>
      <c r="G29" s="74">
        <f t="shared" si="0"/>
        <v>1.2881474121547871</v>
      </c>
      <c r="H29" s="75">
        <f t="shared" si="1"/>
        <v>1.2728551753867146</v>
      </c>
      <c r="I29" s="90">
        <f t="shared" si="2"/>
        <v>0</v>
      </c>
      <c r="J29" s="91"/>
    </row>
    <row r="30" spans="1:10">
      <c r="A30" s="36" t="s">
        <v>170</v>
      </c>
      <c r="B30" s="36" t="s">
        <v>171</v>
      </c>
      <c r="C30" s="36">
        <v>1678975</v>
      </c>
      <c r="D30" s="36">
        <v>15</v>
      </c>
      <c r="E30" s="36">
        <v>1696740</v>
      </c>
      <c r="F30" s="36">
        <v>15</v>
      </c>
      <c r="G30" s="74">
        <f t="shared" si="0"/>
        <v>0.89340222457153928</v>
      </c>
      <c r="H30" s="75">
        <f t="shared" si="1"/>
        <v>0.8840482336716291</v>
      </c>
      <c r="I30" s="90">
        <f t="shared" si="2"/>
        <v>0</v>
      </c>
      <c r="J30" s="91"/>
    </row>
    <row r="31" spans="1:10">
      <c r="A31" s="36" t="s">
        <v>196</v>
      </c>
      <c r="B31" s="36" t="s">
        <v>197</v>
      </c>
      <c r="C31" s="36">
        <v>83690</v>
      </c>
      <c r="D31" s="36">
        <v>32</v>
      </c>
      <c r="E31" s="36">
        <v>85056</v>
      </c>
      <c r="F31" s="36">
        <v>32</v>
      </c>
      <c r="G31" s="74">
        <f t="shared" si="0"/>
        <v>38.236348428725059</v>
      </c>
      <c r="H31" s="75">
        <f t="shared" si="1"/>
        <v>37.622272385252067</v>
      </c>
      <c r="I31" s="90">
        <f t="shared" si="2"/>
        <v>0</v>
      </c>
      <c r="J31" s="91"/>
    </row>
    <row r="32" spans="1:10">
      <c r="A32" s="36" t="s">
        <v>200</v>
      </c>
      <c r="B32" s="36" t="s">
        <v>201</v>
      </c>
      <c r="C32" s="36">
        <v>94625</v>
      </c>
      <c r="D32" s="36">
        <v>59</v>
      </c>
      <c r="E32" s="36">
        <v>97616</v>
      </c>
      <c r="F32" s="36">
        <v>58</v>
      </c>
      <c r="G32" s="74">
        <f t="shared" si="0"/>
        <v>62.351387054161158</v>
      </c>
      <c r="H32" s="75">
        <f t="shared" si="1"/>
        <v>59.416489100147516</v>
      </c>
      <c r="I32" s="90">
        <f t="shared" si="2"/>
        <v>-1.6949152542372881E-2</v>
      </c>
      <c r="J32" s="91"/>
    </row>
    <row r="33" spans="1:10">
      <c r="A33" s="36" t="s">
        <v>204</v>
      </c>
      <c r="B33" s="36" t="s">
        <v>205</v>
      </c>
      <c r="C33" s="36">
        <v>120942</v>
      </c>
      <c r="D33" s="36">
        <v>93</v>
      </c>
      <c r="E33" s="36">
        <v>123304</v>
      </c>
      <c r="F33" s="36">
        <v>65</v>
      </c>
      <c r="G33" s="74">
        <f t="shared" si="0"/>
        <v>76.896363546162618</v>
      </c>
      <c r="H33" s="75">
        <f t="shared" si="1"/>
        <v>52.715240381496145</v>
      </c>
      <c r="I33" s="90">
        <f t="shared" si="2"/>
        <v>-0.30107526881720431</v>
      </c>
      <c r="J33" s="91"/>
    </row>
    <row r="34" spans="1:10">
      <c r="A34" s="36" t="s">
        <v>16</v>
      </c>
      <c r="B34" s="36" t="s">
        <v>156</v>
      </c>
      <c r="C34" s="36">
        <v>1034151</v>
      </c>
      <c r="D34" s="36">
        <v>100</v>
      </c>
      <c r="E34" s="36">
        <v>1040284</v>
      </c>
      <c r="F34" s="36">
        <v>62</v>
      </c>
      <c r="G34" s="74">
        <f t="shared" si="0"/>
        <v>9.6697677611876784</v>
      </c>
      <c r="H34" s="75">
        <f t="shared" si="1"/>
        <v>5.9599109473951346</v>
      </c>
      <c r="I34" s="90">
        <f t="shared" si="2"/>
        <v>-0.38</v>
      </c>
      <c r="J34" s="91"/>
    </row>
    <row r="35" spans="1:10">
      <c r="A35" s="36" t="s">
        <v>43</v>
      </c>
      <c r="B35" s="36" t="s">
        <v>164</v>
      </c>
      <c r="C35" s="36">
        <v>1017121</v>
      </c>
      <c r="D35" s="36">
        <v>23</v>
      </c>
      <c r="E35" s="36">
        <v>1038397</v>
      </c>
      <c r="F35" s="36">
        <v>14</v>
      </c>
      <c r="G35" s="74">
        <f t="shared" si="0"/>
        <v>2.2612845472662548</v>
      </c>
      <c r="H35" s="75">
        <f t="shared" si="1"/>
        <v>1.3482319382663857</v>
      </c>
      <c r="I35" s="90">
        <f t="shared" si="2"/>
        <v>-0.39130434782608697</v>
      </c>
      <c r="J35" s="91"/>
    </row>
    <row r="36" spans="1:10">
      <c r="A36" s="36" t="s">
        <v>17</v>
      </c>
      <c r="B36" s="36" t="s">
        <v>157</v>
      </c>
      <c r="C36" s="36">
        <v>421797</v>
      </c>
      <c r="D36" s="36">
        <v>152</v>
      </c>
      <c r="E36" s="36">
        <v>425053</v>
      </c>
      <c r="F36" s="36">
        <v>62</v>
      </c>
      <c r="G36" s="74">
        <f t="shared" si="0"/>
        <v>36.036292339679989</v>
      </c>
      <c r="H36" s="75">
        <f t="shared" si="1"/>
        <v>14.586416282204809</v>
      </c>
      <c r="I36" s="90">
        <f t="shared" si="2"/>
        <v>-0.59210526315789469</v>
      </c>
      <c r="J36" s="91"/>
    </row>
    <row r="37" spans="1:10">
      <c r="A37" s="36" t="s">
        <v>14</v>
      </c>
      <c r="B37" s="36" t="s">
        <v>155</v>
      </c>
      <c r="C37" s="36">
        <v>1285035</v>
      </c>
      <c r="D37" s="36">
        <v>45</v>
      </c>
      <c r="E37" s="36">
        <v>1298800</v>
      </c>
      <c r="F37" s="36">
        <v>15</v>
      </c>
      <c r="G37" s="74">
        <f t="shared" si="0"/>
        <v>3.5018501441594974</v>
      </c>
      <c r="H37" s="75">
        <f t="shared" si="1"/>
        <v>1.154912226670773</v>
      </c>
      <c r="I37" s="90">
        <f t="shared" si="2"/>
        <v>-0.66666666666666663</v>
      </c>
      <c r="J37" s="91"/>
    </row>
    <row r="38" spans="1:10">
      <c r="A38" s="36" t="s">
        <v>18</v>
      </c>
      <c r="B38" s="36" t="s">
        <v>158</v>
      </c>
      <c r="C38" s="36">
        <v>1541265</v>
      </c>
      <c r="D38" s="36">
        <v>100</v>
      </c>
      <c r="E38" s="36">
        <v>1558045</v>
      </c>
      <c r="F38" s="36">
        <v>32</v>
      </c>
      <c r="G38" s="74">
        <f t="shared" si="0"/>
        <v>6.4881769196082439</v>
      </c>
      <c r="H38" s="75">
        <f t="shared" si="1"/>
        <v>2.0538559540963193</v>
      </c>
      <c r="I38" s="90">
        <f t="shared" si="2"/>
        <v>-0.68</v>
      </c>
      <c r="J38" s="91"/>
    </row>
    <row r="39" spans="1:10">
      <c r="A39" s="36" t="s">
        <v>188</v>
      </c>
      <c r="B39" s="36" t="s">
        <v>189</v>
      </c>
      <c r="C39" s="36">
        <v>307628</v>
      </c>
      <c r="D39" s="36">
        <v>52</v>
      </c>
      <c r="E39" s="36">
        <v>313097</v>
      </c>
      <c r="F39" s="36">
        <v>15</v>
      </c>
      <c r="G39" s="74">
        <f t="shared" si="0"/>
        <v>16.903532838363219</v>
      </c>
      <c r="H39" s="75">
        <f t="shared" si="1"/>
        <v>4.7908475648121831</v>
      </c>
      <c r="I39" s="90">
        <f t="shared" si="2"/>
        <v>-0.71153846153846156</v>
      </c>
      <c r="J39" s="91"/>
    </row>
    <row r="40" spans="1:10" ht="16" thickBot="1">
      <c r="A40" s="34" t="s">
        <v>19</v>
      </c>
      <c r="B40" s="34" t="s">
        <v>159</v>
      </c>
      <c r="C40" s="34">
        <v>1349162</v>
      </c>
      <c r="D40" s="34">
        <v>56</v>
      </c>
      <c r="E40" s="34">
        <v>1373581</v>
      </c>
      <c r="F40" s="34">
        <v>15</v>
      </c>
      <c r="G40" s="82">
        <f t="shared" si="0"/>
        <v>4.1507246720556905</v>
      </c>
      <c r="H40" s="83">
        <f t="shared" si="1"/>
        <v>1.0920360721355347</v>
      </c>
      <c r="I40" s="92">
        <f t="shared" si="2"/>
        <v>-0.7321428571428571</v>
      </c>
      <c r="J40" s="93"/>
    </row>
  </sheetData>
  <sortState ref="A2:J40">
    <sortCondition descending="1" ref="I1:I40"/>
  </sortState>
  <mergeCells count="1">
    <mergeCell ref="P1:S1"/>
  </mergeCells>
  <pageMargins left="0.7" right="0.7" top="0.75" bottom="0.75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'VARIACIÓN PORCENTUAL'!G2:H2</xm:f>
              <xm:sqref>J2</xm:sqref>
            </x14:sparkline>
            <x14:sparkline>
              <xm:f>'VARIACIÓN PORCENTUAL'!G3:H3</xm:f>
              <xm:sqref>J3</xm:sqref>
            </x14:sparkline>
            <x14:sparkline>
              <xm:f>'VARIACIÓN PORCENTUAL'!G4:H4</xm:f>
              <xm:sqref>J4</xm:sqref>
            </x14:sparkline>
            <x14:sparkline>
              <xm:f>'VARIACIÓN PORCENTUAL'!G5:H5</xm:f>
              <xm:sqref>J5</xm:sqref>
            </x14:sparkline>
            <x14:sparkline>
              <xm:f>'VARIACIÓN PORCENTUAL'!G6:H6</xm:f>
              <xm:sqref>J6</xm:sqref>
            </x14:sparkline>
            <x14:sparkline>
              <xm:f>'VARIACIÓN PORCENTUAL'!G7:H7</xm:f>
              <xm:sqref>J7</xm:sqref>
            </x14:sparkline>
            <x14:sparkline>
              <xm:f>'VARIACIÓN PORCENTUAL'!G8:H8</xm:f>
              <xm:sqref>J8</xm:sqref>
            </x14:sparkline>
            <x14:sparkline>
              <xm:f>'VARIACIÓN PORCENTUAL'!G9:H9</xm:f>
              <xm:sqref>J9</xm:sqref>
            </x14:sparkline>
            <x14:sparkline>
              <xm:f>'VARIACIÓN PORCENTUAL'!G10:H10</xm:f>
              <xm:sqref>J10</xm:sqref>
            </x14:sparkline>
            <x14:sparkline>
              <xm:f>'VARIACIÓN PORCENTUAL'!G11:H11</xm:f>
              <xm:sqref>J11</xm:sqref>
            </x14:sparkline>
            <x14:sparkline>
              <xm:f>'VARIACIÓN PORCENTUAL'!G12:H12</xm:f>
              <xm:sqref>J12</xm:sqref>
            </x14:sparkline>
            <x14:sparkline>
              <xm:f>'VARIACIÓN PORCENTUAL'!G13:H13</xm:f>
              <xm:sqref>J13</xm:sqref>
            </x14:sparkline>
            <x14:sparkline>
              <xm:f>'VARIACIÓN PORCENTUAL'!G14:H14</xm:f>
              <xm:sqref>J14</xm:sqref>
            </x14:sparkline>
            <x14:sparkline>
              <xm:f>'VARIACIÓN PORCENTUAL'!G15:H15</xm:f>
              <xm:sqref>J15</xm:sqref>
            </x14:sparkline>
            <x14:sparkline>
              <xm:f>'VARIACIÓN PORCENTUAL'!G16:H16</xm:f>
              <xm:sqref>J16</xm:sqref>
            </x14:sparkline>
            <x14:sparkline>
              <xm:f>'VARIACIÓN PORCENTUAL'!G17:H17</xm:f>
              <xm:sqref>J17</xm:sqref>
            </x14:sparkline>
            <x14:sparkline>
              <xm:f>'VARIACIÓN PORCENTUAL'!G18:H18</xm:f>
              <xm:sqref>J18</xm:sqref>
            </x14:sparkline>
            <x14:sparkline>
              <xm:f>'VARIACIÓN PORCENTUAL'!G19:H19</xm:f>
              <xm:sqref>J19</xm:sqref>
            </x14:sparkline>
            <x14:sparkline>
              <xm:f>'VARIACIÓN PORCENTUAL'!G20:H20</xm:f>
              <xm:sqref>J20</xm:sqref>
            </x14:sparkline>
            <x14:sparkline>
              <xm:f>'VARIACIÓN PORCENTUAL'!G21:H21</xm:f>
              <xm:sqref>J21</xm:sqref>
            </x14:sparkline>
            <x14:sparkline>
              <xm:f>'VARIACIÓN PORCENTUAL'!G22:H22</xm:f>
              <xm:sqref>J22</xm:sqref>
            </x14:sparkline>
            <x14:sparkline>
              <xm:f>'VARIACIÓN PORCENTUAL'!G23:H23</xm:f>
              <xm:sqref>J23</xm:sqref>
            </x14:sparkline>
            <x14:sparkline>
              <xm:f>'VARIACIÓN PORCENTUAL'!G24:H24</xm:f>
              <xm:sqref>J24</xm:sqref>
            </x14:sparkline>
            <x14:sparkline>
              <xm:f>'VARIACIÓN PORCENTUAL'!G25:H25</xm:f>
              <xm:sqref>J25</xm:sqref>
            </x14:sparkline>
            <x14:sparkline>
              <xm:f>'VARIACIÓN PORCENTUAL'!G26:H26</xm:f>
              <xm:sqref>J26</xm:sqref>
            </x14:sparkline>
            <x14:sparkline>
              <xm:f>'VARIACIÓN PORCENTUAL'!G27:H27</xm:f>
              <xm:sqref>J27</xm:sqref>
            </x14:sparkline>
            <x14:sparkline>
              <xm:f>'VARIACIÓN PORCENTUAL'!G28:H28</xm:f>
              <xm:sqref>J28</xm:sqref>
            </x14:sparkline>
            <x14:sparkline>
              <xm:f>'VARIACIÓN PORCENTUAL'!G29:H29</xm:f>
              <xm:sqref>J29</xm:sqref>
            </x14:sparkline>
            <x14:sparkline>
              <xm:f>'VARIACIÓN PORCENTUAL'!G30:H30</xm:f>
              <xm:sqref>J30</xm:sqref>
            </x14:sparkline>
            <x14:sparkline>
              <xm:f>'VARIACIÓN PORCENTUAL'!G31:H31</xm:f>
              <xm:sqref>J31</xm:sqref>
            </x14:sparkline>
            <x14:sparkline>
              <xm:f>'VARIACIÓN PORCENTUAL'!G32:H32</xm:f>
              <xm:sqref>J32</xm:sqref>
            </x14:sparkline>
            <x14:sparkline>
              <xm:f>'VARIACIÓN PORCENTUAL'!G33:H33</xm:f>
              <xm:sqref>J33</xm:sqref>
            </x14:sparkline>
            <x14:sparkline>
              <xm:f>'VARIACIÓN PORCENTUAL'!G34:H34</xm:f>
              <xm:sqref>J34</xm:sqref>
            </x14:sparkline>
            <x14:sparkline>
              <xm:f>'VARIACIÓN PORCENTUAL'!G35:H35</xm:f>
              <xm:sqref>J35</xm:sqref>
            </x14:sparkline>
            <x14:sparkline>
              <xm:f>'VARIACIÓN PORCENTUAL'!G36:H36</xm:f>
              <xm:sqref>J36</xm:sqref>
            </x14:sparkline>
            <x14:sparkline>
              <xm:f>'VARIACIÓN PORCENTUAL'!G37:H37</xm:f>
              <xm:sqref>J37</xm:sqref>
            </x14:sparkline>
            <x14:sparkline>
              <xm:f>'VARIACIÓN PORCENTUAL'!G38:H38</xm:f>
              <xm:sqref>J38</xm:sqref>
            </x14:sparkline>
            <x14:sparkline>
              <xm:f>'VARIACIÓN PORCENTUAL'!G39:H39</xm:f>
              <xm:sqref>J39</xm:sqref>
            </x14:sparkline>
            <x14:sparkline>
              <xm:f>'VARIACIÓN PORCENTUAL'!G40:H40</xm:f>
              <xm:sqref>J40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14"/>
  <sheetViews>
    <sheetView workbookViewId="0">
      <selection activeCell="I17" sqref="I17"/>
    </sheetView>
  </sheetViews>
  <sheetFormatPr baseColWidth="10" defaultColWidth="11.453125" defaultRowHeight="15.5"/>
  <cols>
    <col min="1" max="3" width="15.453125" style="9" customWidth="1"/>
    <col min="4" max="4" width="15.453125" style="7" customWidth="1"/>
    <col min="5" max="5" width="11.453125" style="1"/>
    <col min="6" max="6" width="25.453125" style="1" customWidth="1"/>
    <col min="7" max="11" width="11.453125" style="1"/>
    <col min="12" max="13" width="11.453125" style="31"/>
    <col min="14" max="14" width="15" style="1" customWidth="1"/>
    <col min="15" max="15" width="14.08984375" style="1" customWidth="1"/>
    <col min="16" max="16" width="11.453125" style="1"/>
    <col min="17" max="17" width="20.08984375" style="1" customWidth="1"/>
    <col min="18" max="16384" width="11.453125" style="1"/>
  </cols>
  <sheetData>
    <row r="1" spans="1:17" ht="31.5" thickBot="1">
      <c r="A1" s="94" t="s">
        <v>207</v>
      </c>
      <c r="B1" s="95" t="s">
        <v>214</v>
      </c>
      <c r="C1" s="95" t="s">
        <v>208</v>
      </c>
      <c r="D1" s="96" t="s">
        <v>211</v>
      </c>
      <c r="L1" s="1"/>
      <c r="M1" s="1"/>
      <c r="N1" s="150" t="s">
        <v>63</v>
      </c>
      <c r="O1" s="151"/>
      <c r="P1" s="151"/>
      <c r="Q1" s="152"/>
    </row>
    <row r="2" spans="1:17" ht="16" thickBot="1">
      <c r="A2" s="97" t="s">
        <v>203</v>
      </c>
      <c r="B2" s="36">
        <v>47</v>
      </c>
      <c r="C2" s="36">
        <v>42721</v>
      </c>
      <c r="D2" s="98">
        <f t="shared" ref="D2:D33" si="0">B2/C2*100000</f>
        <v>110.01615130731957</v>
      </c>
      <c r="F2" s="153" t="s">
        <v>232</v>
      </c>
      <c r="G2" s="154"/>
      <c r="H2" s="155"/>
      <c r="I2" s="153" t="s">
        <v>234</v>
      </c>
      <c r="J2" s="154"/>
      <c r="K2" s="155"/>
      <c r="L2" s="1"/>
      <c r="M2" s="1"/>
      <c r="N2" s="99" t="s">
        <v>217</v>
      </c>
      <c r="O2" s="31" t="s">
        <v>220</v>
      </c>
      <c r="P2" s="31"/>
      <c r="Q2" s="91"/>
    </row>
    <row r="3" spans="1:17">
      <c r="A3" s="97" t="s">
        <v>157</v>
      </c>
      <c r="B3" s="36">
        <v>12</v>
      </c>
      <c r="C3" s="36">
        <v>406142</v>
      </c>
      <c r="D3" s="98">
        <f t="shared" si="0"/>
        <v>2.9546316313013676</v>
      </c>
      <c r="F3" s="100" t="s">
        <v>226</v>
      </c>
      <c r="G3" s="139">
        <f>+_xlfn.PERCENTILE.INC(D2:D33,0.25)</f>
        <v>0.33993291657804175</v>
      </c>
      <c r="H3" s="140"/>
      <c r="I3" s="141" t="s">
        <v>238</v>
      </c>
      <c r="J3" s="142"/>
      <c r="K3" s="143"/>
      <c r="L3" s="1"/>
      <c r="M3" s="1"/>
      <c r="N3" s="99" t="s">
        <v>218</v>
      </c>
      <c r="O3" s="31" t="s">
        <v>219</v>
      </c>
      <c r="P3" s="31"/>
      <c r="Q3" s="91"/>
    </row>
    <row r="4" spans="1:17" ht="16" thickBot="1">
      <c r="A4" s="97" t="s">
        <v>199</v>
      </c>
      <c r="B4" s="36">
        <v>1</v>
      </c>
      <c r="C4" s="36">
        <v>49473</v>
      </c>
      <c r="D4" s="98">
        <f t="shared" si="0"/>
        <v>2.0213045499565419</v>
      </c>
      <c r="F4" s="100" t="s">
        <v>227</v>
      </c>
      <c r="G4" s="135">
        <f>+_xlfn.PERCENTILE.INC(D2:D33,0.5)</f>
        <v>0.50779747695032373</v>
      </c>
      <c r="H4" s="136"/>
      <c r="I4" s="144" t="s">
        <v>237</v>
      </c>
      <c r="J4" s="145"/>
      <c r="K4" s="146"/>
      <c r="L4" s="1"/>
      <c r="M4" s="1"/>
      <c r="N4" s="101" t="s">
        <v>224</v>
      </c>
      <c r="O4" s="102" t="s">
        <v>221</v>
      </c>
      <c r="P4" s="102"/>
      <c r="Q4" s="93"/>
    </row>
    <row r="5" spans="1:17" ht="16" thickBot="1">
      <c r="A5" s="97" t="s">
        <v>191</v>
      </c>
      <c r="B5" s="36">
        <v>5</v>
      </c>
      <c r="C5" s="36">
        <v>428563</v>
      </c>
      <c r="D5" s="98">
        <f t="shared" si="0"/>
        <v>1.1666896115623606</v>
      </c>
      <c r="F5" s="100" t="s">
        <v>228</v>
      </c>
      <c r="G5" s="137">
        <f>+_xlfn.PERCENTILE.INC(D2:D33,0.75)</f>
        <v>0.95559539796560822</v>
      </c>
      <c r="H5" s="138"/>
      <c r="I5" s="147" t="s">
        <v>236</v>
      </c>
      <c r="J5" s="148"/>
      <c r="K5" s="149"/>
      <c r="L5" s="1"/>
      <c r="M5" s="1"/>
      <c r="N5" s="27"/>
    </row>
    <row r="6" spans="1:17" ht="16" thickBot="1">
      <c r="A6" s="97" t="s">
        <v>171</v>
      </c>
      <c r="B6" s="36">
        <v>18</v>
      </c>
      <c r="C6" s="36">
        <v>1565362</v>
      </c>
      <c r="D6" s="98">
        <f t="shared" si="0"/>
        <v>1.1498937625929337</v>
      </c>
      <c r="F6" s="153" t="s">
        <v>233</v>
      </c>
      <c r="G6" s="154"/>
      <c r="H6" s="154"/>
      <c r="I6" s="156" t="s">
        <v>234</v>
      </c>
      <c r="J6" s="157"/>
      <c r="K6" s="158"/>
      <c r="L6" s="1"/>
      <c r="M6" s="1"/>
    </row>
    <row r="7" spans="1:17">
      <c r="A7" s="97" t="s">
        <v>146</v>
      </c>
      <c r="B7" s="36">
        <v>73</v>
      </c>
      <c r="C7" s="36">
        <v>6550206</v>
      </c>
      <c r="D7" s="98">
        <f t="shared" si="0"/>
        <v>1.1144687663258224</v>
      </c>
      <c r="F7" s="100" t="s">
        <v>229</v>
      </c>
      <c r="G7" s="139">
        <f>+_xlfn.QUARTILE.INC(D2:D33,1)</f>
        <v>0.33993291657804175</v>
      </c>
      <c r="H7" s="140"/>
      <c r="I7" s="141" t="s">
        <v>235</v>
      </c>
      <c r="J7" s="142"/>
      <c r="K7" s="143"/>
      <c r="L7" s="1"/>
      <c r="M7" s="1"/>
    </row>
    <row r="8" spans="1:17">
      <c r="A8" s="97" t="s">
        <v>189</v>
      </c>
      <c r="B8" s="36">
        <v>3</v>
      </c>
      <c r="C8" s="36">
        <v>280109</v>
      </c>
      <c r="D8" s="98">
        <f t="shared" si="0"/>
        <v>1.0710116418965474</v>
      </c>
      <c r="F8" s="100" t="s">
        <v>230</v>
      </c>
      <c r="G8" s="135">
        <f>+_xlfn.QUARTILE.INC(D2:D33,2)</f>
        <v>0.50779747695032373</v>
      </c>
      <c r="H8" s="136"/>
      <c r="I8" s="144" t="s">
        <v>237</v>
      </c>
      <c r="J8" s="145"/>
      <c r="K8" s="146"/>
      <c r="L8" s="1"/>
      <c r="M8" s="1"/>
    </row>
    <row r="9" spans="1:17" ht="16" thickBot="1">
      <c r="A9" s="97" t="s">
        <v>151</v>
      </c>
      <c r="B9" s="36">
        <v>75</v>
      </c>
      <c r="C9" s="36">
        <v>7592871</v>
      </c>
      <c r="D9" s="98">
        <f t="shared" si="0"/>
        <v>0.98776865825851656</v>
      </c>
      <c r="F9" s="104" t="s">
        <v>231</v>
      </c>
      <c r="G9" s="137">
        <f>+_xlfn.QUARTILE.INC(D2:D32,3)</f>
        <v>0.9663198180632443</v>
      </c>
      <c r="H9" s="138"/>
      <c r="I9" s="147" t="s">
        <v>236</v>
      </c>
      <c r="J9" s="148"/>
      <c r="K9" s="149"/>
      <c r="L9" s="1"/>
      <c r="M9" s="1"/>
    </row>
    <row r="10" spans="1:17">
      <c r="A10" s="97" t="s">
        <v>175</v>
      </c>
      <c r="B10" s="36">
        <v>9</v>
      </c>
      <c r="C10" s="36">
        <v>952511</v>
      </c>
      <c r="D10" s="98">
        <f t="shared" si="0"/>
        <v>0.94487097786797203</v>
      </c>
      <c r="L10" s="1"/>
      <c r="M10" s="1"/>
    </row>
    <row r="11" spans="1:17">
      <c r="A11" s="97" t="s">
        <v>163</v>
      </c>
      <c r="B11" s="36">
        <v>10</v>
      </c>
      <c r="C11" s="36">
        <v>1111844</v>
      </c>
      <c r="D11" s="98">
        <f t="shared" si="0"/>
        <v>0.899406751306838</v>
      </c>
      <c r="L11" s="1"/>
      <c r="M11" s="1"/>
    </row>
    <row r="12" spans="1:17">
      <c r="A12" s="97" t="s">
        <v>159</v>
      </c>
      <c r="B12" s="36">
        <v>9</v>
      </c>
      <c r="C12" s="36">
        <v>1252398</v>
      </c>
      <c r="D12" s="98">
        <f t="shared" si="0"/>
        <v>0.71862139671254666</v>
      </c>
      <c r="L12" s="1"/>
      <c r="M12" s="1"/>
    </row>
    <row r="13" spans="1:17">
      <c r="A13" s="97" t="s">
        <v>154</v>
      </c>
      <c r="B13" s="36">
        <v>7</v>
      </c>
      <c r="C13" s="36">
        <v>1003685</v>
      </c>
      <c r="D13" s="98">
        <f t="shared" si="0"/>
        <v>0.69742997055849199</v>
      </c>
      <c r="L13" s="1"/>
      <c r="M13" s="1"/>
    </row>
    <row r="14" spans="1:17">
      <c r="A14" s="97" t="s">
        <v>161</v>
      </c>
      <c r="B14" s="36">
        <v>19</v>
      </c>
      <c r="C14" s="36">
        <v>3085522</v>
      </c>
      <c r="D14" s="98">
        <f t="shared" si="0"/>
        <v>0.61577911290212806</v>
      </c>
      <c r="G14" s="1">
        <v>60</v>
      </c>
      <c r="L14" s="1"/>
      <c r="M14" s="1"/>
    </row>
    <row r="15" spans="1:17">
      <c r="A15" s="97" t="s">
        <v>158</v>
      </c>
      <c r="B15" s="36">
        <v>9</v>
      </c>
      <c r="C15" s="36">
        <v>1478407</v>
      </c>
      <c r="D15" s="98">
        <f t="shared" si="0"/>
        <v>0.60876335136400195</v>
      </c>
      <c r="L15" s="1"/>
      <c r="M15" s="1"/>
    </row>
    <row r="16" spans="1:17">
      <c r="A16" s="97" t="s">
        <v>156</v>
      </c>
      <c r="B16" s="36">
        <v>6</v>
      </c>
      <c r="C16" s="36">
        <v>1008344</v>
      </c>
      <c r="D16" s="98">
        <f t="shared" si="0"/>
        <v>0.59503502772863226</v>
      </c>
      <c r="L16" s="1"/>
      <c r="M16" s="1"/>
    </row>
    <row r="17" spans="1:13">
      <c r="A17" s="97" t="s">
        <v>155</v>
      </c>
      <c r="B17" s="36">
        <v>7</v>
      </c>
      <c r="C17" s="36">
        <v>1230910</v>
      </c>
      <c r="D17" s="98">
        <f t="shared" si="0"/>
        <v>0.56868495665808227</v>
      </c>
      <c r="L17" s="1"/>
      <c r="M17" s="1"/>
    </row>
    <row r="18" spans="1:13">
      <c r="A18" s="97" t="s">
        <v>177</v>
      </c>
      <c r="B18" s="36">
        <v>10</v>
      </c>
      <c r="C18" s="36">
        <v>2237587</v>
      </c>
      <c r="D18" s="98">
        <f t="shared" si="0"/>
        <v>0.4469099972425653</v>
      </c>
      <c r="L18" s="1"/>
      <c r="M18" s="1"/>
    </row>
    <row r="19" spans="1:13">
      <c r="A19" s="97" t="s">
        <v>185</v>
      </c>
      <c r="B19" s="36">
        <v>10</v>
      </c>
      <c r="C19" s="36">
        <v>2241491</v>
      </c>
      <c r="D19" s="98">
        <f t="shared" si="0"/>
        <v>0.44613161507228893</v>
      </c>
      <c r="L19" s="1"/>
      <c r="M19" s="1"/>
    </row>
    <row r="20" spans="1:13">
      <c r="A20" s="97" t="s">
        <v>169</v>
      </c>
      <c r="B20" s="36">
        <v>7</v>
      </c>
      <c r="C20" s="36">
        <v>1628981</v>
      </c>
      <c r="D20" s="98">
        <f t="shared" si="0"/>
        <v>0.42971649147534569</v>
      </c>
      <c r="L20" s="1"/>
      <c r="M20" s="1"/>
    </row>
    <row r="21" spans="1:13">
      <c r="A21" s="97" t="s">
        <v>149</v>
      </c>
      <c r="B21" s="36">
        <v>5</v>
      </c>
      <c r="C21" s="36">
        <v>1243056</v>
      </c>
      <c r="D21" s="98">
        <f t="shared" si="0"/>
        <v>0.40223449305582371</v>
      </c>
      <c r="L21" s="1"/>
      <c r="M21" s="1"/>
    </row>
    <row r="22" spans="1:13">
      <c r="A22" s="97" t="s">
        <v>168</v>
      </c>
      <c r="B22" s="36">
        <v>4</v>
      </c>
      <c r="C22" s="36">
        <v>1052125</v>
      </c>
      <c r="D22" s="98">
        <f t="shared" si="0"/>
        <v>0.38018296305096827</v>
      </c>
      <c r="L22" s="1"/>
      <c r="M22" s="1"/>
    </row>
    <row r="23" spans="1:13">
      <c r="A23" s="97" t="s">
        <v>162</v>
      </c>
      <c r="B23" s="36">
        <v>2</v>
      </c>
      <c r="C23" s="36">
        <v>539933</v>
      </c>
      <c r="D23" s="98">
        <f t="shared" si="0"/>
        <v>0.37041632943346675</v>
      </c>
      <c r="L23" s="1"/>
      <c r="M23" s="1"/>
    </row>
    <row r="24" spans="1:13">
      <c r="A24" s="97" t="s">
        <v>173</v>
      </c>
      <c r="B24" s="36">
        <v>2</v>
      </c>
      <c r="C24" s="36">
        <v>547855</v>
      </c>
      <c r="D24" s="98">
        <f t="shared" si="0"/>
        <v>0.36506009801863631</v>
      </c>
      <c r="L24" s="1"/>
      <c r="M24" s="1"/>
    </row>
    <row r="25" spans="1:13">
      <c r="A25" s="97" t="s">
        <v>165</v>
      </c>
      <c r="B25" s="36">
        <v>3</v>
      </c>
      <c r="C25" s="36">
        <v>867593</v>
      </c>
      <c r="D25" s="98">
        <f t="shared" si="0"/>
        <v>0.34578425598177948</v>
      </c>
      <c r="L25" s="1"/>
      <c r="M25" s="1"/>
    </row>
    <row r="26" spans="1:13">
      <c r="A26" s="97" t="s">
        <v>193</v>
      </c>
      <c r="B26" s="36">
        <v>1</v>
      </c>
      <c r="C26" s="36">
        <v>353759</v>
      </c>
      <c r="D26" s="98">
        <f t="shared" si="0"/>
        <v>0.28267832055156195</v>
      </c>
      <c r="L26" s="1"/>
      <c r="M26" s="1"/>
    </row>
    <row r="27" spans="1:13">
      <c r="A27" s="97" t="s">
        <v>183</v>
      </c>
      <c r="B27" s="36">
        <v>5</v>
      </c>
      <c r="C27" s="36">
        <v>1955083</v>
      </c>
      <c r="D27" s="98">
        <f t="shared" si="0"/>
        <v>0.25574361804588347</v>
      </c>
      <c r="L27" s="1"/>
      <c r="M27" s="1"/>
    </row>
    <row r="28" spans="1:13">
      <c r="A28" s="97" t="s">
        <v>179</v>
      </c>
      <c r="B28" s="36">
        <v>2</v>
      </c>
      <c r="C28" s="36">
        <v>928984</v>
      </c>
      <c r="D28" s="98">
        <f t="shared" si="0"/>
        <v>0.21528896084324381</v>
      </c>
      <c r="L28" s="1"/>
      <c r="M28" s="1"/>
    </row>
    <row r="29" spans="1:13">
      <c r="A29" s="97" t="s">
        <v>147</v>
      </c>
      <c r="B29" s="36">
        <v>3</v>
      </c>
      <c r="C29" s="36">
        <v>1395095</v>
      </c>
      <c r="D29" s="98">
        <f t="shared" si="0"/>
        <v>0.21503911919976773</v>
      </c>
      <c r="L29" s="1"/>
      <c r="M29" s="1"/>
    </row>
    <row r="30" spans="1:13">
      <c r="A30" s="97" t="s">
        <v>181</v>
      </c>
      <c r="B30" s="36">
        <v>2</v>
      </c>
      <c r="C30" s="36">
        <v>1335313</v>
      </c>
      <c r="D30" s="98">
        <f t="shared" si="0"/>
        <v>0.14977761768214642</v>
      </c>
      <c r="L30" s="1"/>
      <c r="M30" s="1"/>
    </row>
    <row r="31" spans="1:13">
      <c r="A31" s="97" t="s">
        <v>164</v>
      </c>
      <c r="B31" s="36">
        <v>1</v>
      </c>
      <c r="C31" s="36">
        <v>927506</v>
      </c>
      <c r="D31" s="98">
        <f t="shared" si="0"/>
        <v>0.1078160141282105</v>
      </c>
      <c r="L31" s="1"/>
      <c r="M31" s="1"/>
    </row>
    <row r="32" spans="1:13">
      <c r="A32" s="97" t="s">
        <v>152</v>
      </c>
      <c r="B32" s="36">
        <v>1</v>
      </c>
      <c r="C32" s="36">
        <v>1126827</v>
      </c>
      <c r="D32" s="98">
        <f t="shared" si="0"/>
        <v>8.8744767386652962E-2</v>
      </c>
      <c r="L32" s="1"/>
      <c r="M32" s="1"/>
    </row>
    <row r="33" spans="1:13" ht="16" thickBot="1">
      <c r="A33" s="105" t="s">
        <v>187</v>
      </c>
      <c r="B33" s="106">
        <v>1</v>
      </c>
      <c r="C33" s="106">
        <v>310194</v>
      </c>
      <c r="D33" s="103">
        <f t="shared" si="0"/>
        <v>0.32237889836682854</v>
      </c>
      <c r="L33" s="1"/>
      <c r="M33" s="1"/>
    </row>
    <row r="34" spans="1:13">
      <c r="L34" s="1"/>
      <c r="M34" s="1"/>
    </row>
    <row r="35" spans="1:13">
      <c r="L35" s="1"/>
      <c r="M35" s="1"/>
    </row>
    <row r="36" spans="1:13">
      <c r="L36" s="1"/>
      <c r="M36" s="1"/>
    </row>
    <row r="37" spans="1:13">
      <c r="L37" s="1"/>
      <c r="M37" s="1"/>
    </row>
    <row r="38" spans="1:13">
      <c r="L38" s="1"/>
      <c r="M38" s="1"/>
    </row>
    <row r="39" spans="1:13">
      <c r="L39" s="1"/>
      <c r="M39" s="1"/>
    </row>
    <row r="40" spans="1:13">
      <c r="L40" s="1"/>
      <c r="M40" s="1"/>
    </row>
    <row r="41" spans="1:13">
      <c r="L41" s="1"/>
      <c r="M41" s="1"/>
    </row>
    <row r="42" spans="1:13">
      <c r="L42" s="1"/>
      <c r="M42" s="1"/>
    </row>
    <row r="43" spans="1:13">
      <c r="L43" s="1"/>
      <c r="M43" s="1"/>
    </row>
    <row r="44" spans="1:13">
      <c r="L44" s="1"/>
      <c r="M44" s="1"/>
    </row>
    <row r="45" spans="1:13">
      <c r="L45" s="1"/>
      <c r="M45" s="1"/>
    </row>
    <row r="46" spans="1:13">
      <c r="L46" s="1"/>
      <c r="M46" s="1"/>
    </row>
    <row r="47" spans="1:13">
      <c r="L47" s="1"/>
      <c r="M47" s="1"/>
    </row>
    <row r="48" spans="1:13">
      <c r="L48" s="1"/>
      <c r="M48" s="1"/>
    </row>
    <row r="49" spans="12:13">
      <c r="L49" s="1"/>
      <c r="M49" s="1"/>
    </row>
    <row r="50" spans="12:13">
      <c r="L50" s="1"/>
      <c r="M50" s="1"/>
    </row>
    <row r="51" spans="12:13">
      <c r="L51" s="1"/>
      <c r="M51" s="1"/>
    </row>
    <row r="52" spans="12:13">
      <c r="L52" s="1"/>
      <c r="M52" s="1"/>
    </row>
    <row r="53" spans="12:13">
      <c r="L53" s="1"/>
      <c r="M53" s="1"/>
    </row>
    <row r="54" spans="12:13">
      <c r="L54" s="1"/>
      <c r="M54" s="1"/>
    </row>
    <row r="55" spans="12:13">
      <c r="L55" s="1"/>
      <c r="M55" s="1"/>
    </row>
    <row r="56" spans="12:13">
      <c r="L56" s="1"/>
      <c r="M56" s="1"/>
    </row>
    <row r="57" spans="12:13">
      <c r="L57" s="1"/>
      <c r="M57" s="1"/>
    </row>
    <row r="58" spans="12:13">
      <c r="L58" s="1"/>
      <c r="M58" s="1"/>
    </row>
    <row r="59" spans="12:13">
      <c r="L59" s="1"/>
      <c r="M59" s="1"/>
    </row>
    <row r="60" spans="12:13">
      <c r="L60" s="1"/>
      <c r="M60" s="1"/>
    </row>
    <row r="61" spans="12:13">
      <c r="L61" s="1"/>
      <c r="M61" s="1"/>
    </row>
    <row r="62" spans="12:13">
      <c r="L62" s="1"/>
      <c r="M62" s="1"/>
    </row>
    <row r="63" spans="12:13">
      <c r="L63" s="1"/>
      <c r="M63" s="1"/>
    </row>
    <row r="64" spans="12:13">
      <c r="L64" s="1"/>
      <c r="M64" s="1"/>
    </row>
    <row r="65" spans="12:13">
      <c r="L65" s="1"/>
      <c r="M65" s="1"/>
    </row>
    <row r="66" spans="12:13">
      <c r="L66" s="1"/>
      <c r="M66" s="1"/>
    </row>
    <row r="67" spans="12:13">
      <c r="L67" s="1"/>
      <c r="M67" s="1"/>
    </row>
    <row r="68" spans="12:13">
      <c r="L68" s="1"/>
      <c r="M68" s="1"/>
    </row>
    <row r="69" spans="12:13">
      <c r="L69" s="1"/>
      <c r="M69" s="1"/>
    </row>
    <row r="70" spans="12:13">
      <c r="L70" s="1"/>
      <c r="M70" s="1"/>
    </row>
    <row r="71" spans="12:13">
      <c r="L71" s="1"/>
      <c r="M71" s="1"/>
    </row>
    <row r="72" spans="12:13">
      <c r="L72" s="1"/>
      <c r="M72" s="1"/>
    </row>
    <row r="73" spans="12:13">
      <c r="L73" s="1"/>
      <c r="M73" s="1"/>
    </row>
    <row r="74" spans="12:13">
      <c r="L74" s="1"/>
      <c r="M74" s="1"/>
    </row>
    <row r="75" spans="12:13">
      <c r="L75" s="1"/>
      <c r="M75" s="1"/>
    </row>
    <row r="76" spans="12:13">
      <c r="L76" s="1"/>
      <c r="M76" s="1"/>
    </row>
    <row r="77" spans="12:13">
      <c r="L77" s="1"/>
      <c r="M77" s="1"/>
    </row>
    <row r="78" spans="12:13">
      <c r="L78" s="1"/>
      <c r="M78" s="1"/>
    </row>
    <row r="79" spans="12:13">
      <c r="L79" s="1"/>
      <c r="M79" s="1"/>
    </row>
    <row r="80" spans="12:13">
      <c r="L80" s="1"/>
      <c r="M80" s="1"/>
    </row>
    <row r="81" spans="12:13">
      <c r="L81" s="1"/>
      <c r="M81" s="1"/>
    </row>
    <row r="82" spans="12:13">
      <c r="L82" s="1"/>
      <c r="M82" s="1"/>
    </row>
    <row r="83" spans="12:13">
      <c r="L83" s="1"/>
      <c r="M83" s="1"/>
    </row>
    <row r="84" spans="12:13">
      <c r="L84" s="1"/>
      <c r="M84" s="1"/>
    </row>
    <row r="85" spans="12:13">
      <c r="L85" s="1"/>
      <c r="M85" s="1"/>
    </row>
    <row r="86" spans="12:13">
      <c r="L86" s="1"/>
      <c r="M86" s="1"/>
    </row>
    <row r="87" spans="12:13">
      <c r="L87" s="1"/>
      <c r="M87" s="1"/>
    </row>
    <row r="88" spans="12:13">
      <c r="L88" s="1"/>
      <c r="M88" s="1"/>
    </row>
    <row r="89" spans="12:13">
      <c r="L89" s="1"/>
      <c r="M89" s="1"/>
    </row>
    <row r="90" spans="12:13">
      <c r="L90" s="1"/>
      <c r="M90" s="1"/>
    </row>
    <row r="91" spans="12:13">
      <c r="L91" s="1"/>
      <c r="M91" s="1"/>
    </row>
    <row r="92" spans="12:13">
      <c r="L92" s="1"/>
      <c r="M92" s="1"/>
    </row>
    <row r="93" spans="12:13">
      <c r="L93" s="1"/>
      <c r="M93" s="1"/>
    </row>
    <row r="94" spans="12:13">
      <c r="L94" s="1"/>
      <c r="M94" s="1"/>
    </row>
    <row r="95" spans="12:13">
      <c r="L95" s="1"/>
      <c r="M95" s="1"/>
    </row>
    <row r="96" spans="12:13">
      <c r="L96" s="1"/>
      <c r="M96" s="1"/>
    </row>
    <row r="97" spans="12:13">
      <c r="L97" s="1"/>
      <c r="M97" s="1"/>
    </row>
    <row r="98" spans="12:13">
      <c r="L98" s="1"/>
      <c r="M98" s="1"/>
    </row>
    <row r="99" spans="12:13">
      <c r="L99" s="1"/>
      <c r="M99" s="1"/>
    </row>
    <row r="100" spans="12:13">
      <c r="L100" s="1"/>
      <c r="M100" s="1"/>
    </row>
    <row r="101" spans="12:13">
      <c r="L101" s="1"/>
      <c r="M101" s="1"/>
    </row>
    <row r="102" spans="12:13">
      <c r="L102" s="1"/>
      <c r="M102" s="1"/>
    </row>
    <row r="103" spans="12:13">
      <c r="L103" s="1"/>
      <c r="M103" s="1"/>
    </row>
    <row r="104" spans="12:13">
      <c r="L104" s="1"/>
      <c r="M104" s="1"/>
    </row>
    <row r="105" spans="12:13">
      <c r="L105" s="1"/>
      <c r="M105" s="1"/>
    </row>
    <row r="106" spans="12:13">
      <c r="L106" s="1"/>
      <c r="M106" s="1"/>
    </row>
    <row r="107" spans="12:13">
      <c r="L107" s="1"/>
      <c r="M107" s="1"/>
    </row>
    <row r="108" spans="12:13">
      <c r="L108" s="1"/>
      <c r="M108" s="1"/>
    </row>
    <row r="109" spans="12:13">
      <c r="L109" s="1"/>
      <c r="M109" s="1"/>
    </row>
    <row r="110" spans="12:13">
      <c r="L110" s="1"/>
      <c r="M110" s="1"/>
    </row>
    <row r="111" spans="12:13">
      <c r="L111" s="1"/>
      <c r="M111" s="1"/>
    </row>
    <row r="112" spans="12:13">
      <c r="L112" s="1"/>
      <c r="M112" s="1"/>
    </row>
    <row r="113" spans="12:13">
      <c r="L113" s="1"/>
      <c r="M113" s="1"/>
    </row>
    <row r="114" spans="12:13">
      <c r="L114" s="1"/>
      <c r="M114" s="1"/>
    </row>
    <row r="115" spans="12:13">
      <c r="L115" s="1"/>
      <c r="M115" s="1"/>
    </row>
    <row r="116" spans="12:13">
      <c r="L116" s="1"/>
      <c r="M116" s="1"/>
    </row>
    <row r="117" spans="12:13">
      <c r="L117" s="1"/>
      <c r="M117" s="1"/>
    </row>
    <row r="118" spans="12:13">
      <c r="L118" s="1"/>
      <c r="M118" s="1"/>
    </row>
    <row r="119" spans="12:13">
      <c r="L119" s="1"/>
      <c r="M119" s="1"/>
    </row>
    <row r="120" spans="12:13">
      <c r="L120" s="1"/>
      <c r="M120" s="1"/>
    </row>
    <row r="121" spans="12:13">
      <c r="L121" s="1"/>
      <c r="M121" s="1"/>
    </row>
    <row r="122" spans="12:13">
      <c r="L122" s="1"/>
      <c r="M122" s="1"/>
    </row>
    <row r="123" spans="12:13">
      <c r="L123" s="1"/>
      <c r="M123" s="1"/>
    </row>
    <row r="124" spans="12:13">
      <c r="L124" s="1"/>
      <c r="M124" s="1"/>
    </row>
    <row r="125" spans="12:13">
      <c r="L125" s="1"/>
      <c r="M125" s="1"/>
    </row>
    <row r="126" spans="12:13">
      <c r="L126" s="1"/>
      <c r="M126" s="1"/>
    </row>
    <row r="127" spans="12:13">
      <c r="L127" s="1"/>
      <c r="M127" s="1"/>
    </row>
    <row r="128" spans="12:13">
      <c r="L128" s="1"/>
      <c r="M128" s="1"/>
    </row>
    <row r="129" spans="12:13">
      <c r="L129" s="1"/>
      <c r="M129" s="1"/>
    </row>
    <row r="130" spans="12:13">
      <c r="L130" s="1"/>
      <c r="M130" s="1"/>
    </row>
    <row r="131" spans="12:13">
      <c r="L131" s="1"/>
      <c r="M131" s="1"/>
    </row>
    <row r="132" spans="12:13">
      <c r="L132" s="1"/>
      <c r="M132" s="1"/>
    </row>
    <row r="133" spans="12:13">
      <c r="L133" s="1"/>
      <c r="M133" s="1"/>
    </row>
    <row r="134" spans="12:13">
      <c r="L134" s="1"/>
      <c r="M134" s="1"/>
    </row>
    <row r="135" spans="12:13">
      <c r="L135" s="1"/>
      <c r="M135" s="1"/>
    </row>
    <row r="136" spans="12:13">
      <c r="L136" s="1"/>
      <c r="M136" s="1"/>
    </row>
    <row r="137" spans="12:13">
      <c r="L137" s="1"/>
      <c r="M137" s="1"/>
    </row>
    <row r="138" spans="12:13">
      <c r="L138" s="1"/>
      <c r="M138" s="1"/>
    </row>
    <row r="139" spans="12:13">
      <c r="L139" s="1"/>
      <c r="M139" s="1"/>
    </row>
    <row r="140" spans="12:13">
      <c r="L140" s="1"/>
      <c r="M140" s="1"/>
    </row>
    <row r="141" spans="12:13">
      <c r="L141" s="1"/>
      <c r="M141" s="1"/>
    </row>
    <row r="142" spans="12:13">
      <c r="L142" s="1"/>
      <c r="M142" s="1"/>
    </row>
    <row r="143" spans="12:13">
      <c r="L143" s="1"/>
      <c r="M143" s="1"/>
    </row>
    <row r="144" spans="12:13">
      <c r="L144" s="1"/>
      <c r="M144" s="1"/>
    </row>
    <row r="145" spans="12:13">
      <c r="L145" s="1"/>
      <c r="M145" s="1"/>
    </row>
    <row r="146" spans="12:13">
      <c r="L146" s="1"/>
      <c r="M146" s="1"/>
    </row>
    <row r="147" spans="12:13">
      <c r="L147" s="1"/>
      <c r="M147" s="1"/>
    </row>
    <row r="148" spans="12:13">
      <c r="L148" s="1"/>
      <c r="M148" s="1"/>
    </row>
    <row r="149" spans="12:13">
      <c r="L149" s="1"/>
      <c r="M149" s="1"/>
    </row>
    <row r="150" spans="12:13">
      <c r="L150" s="1"/>
      <c r="M150" s="1"/>
    </row>
    <row r="151" spans="12:13">
      <c r="L151" s="1"/>
      <c r="M151" s="1"/>
    </row>
    <row r="152" spans="12:13">
      <c r="L152" s="1"/>
      <c r="M152" s="1"/>
    </row>
    <row r="153" spans="12:13">
      <c r="L153" s="1"/>
      <c r="M153" s="1"/>
    </row>
    <row r="154" spans="12:13">
      <c r="L154" s="1"/>
      <c r="M154" s="1"/>
    </row>
    <row r="155" spans="12:13">
      <c r="L155" s="1"/>
      <c r="M155" s="1"/>
    </row>
    <row r="156" spans="12:13">
      <c r="L156" s="1"/>
      <c r="M156" s="1"/>
    </row>
    <row r="157" spans="12:13">
      <c r="L157" s="1"/>
      <c r="M157" s="1"/>
    </row>
    <row r="158" spans="12:13">
      <c r="L158" s="1"/>
      <c r="M158" s="1"/>
    </row>
    <row r="159" spans="12:13">
      <c r="L159" s="1"/>
      <c r="M159" s="1"/>
    </row>
    <row r="160" spans="12:13">
      <c r="L160" s="1"/>
      <c r="M160" s="1"/>
    </row>
    <row r="161" spans="12:13">
      <c r="L161" s="1"/>
      <c r="M161" s="1"/>
    </row>
    <row r="162" spans="12:13">
      <c r="L162" s="1"/>
      <c r="M162" s="1"/>
    </row>
    <row r="163" spans="12:13">
      <c r="L163" s="1"/>
      <c r="M163" s="1"/>
    </row>
    <row r="164" spans="12:13">
      <c r="L164" s="1"/>
      <c r="M164" s="1"/>
    </row>
    <row r="165" spans="12:13">
      <c r="L165" s="1"/>
      <c r="M165" s="1"/>
    </row>
    <row r="166" spans="12:13">
      <c r="L166" s="1"/>
      <c r="M166" s="1"/>
    </row>
    <row r="167" spans="12:13">
      <c r="L167" s="1"/>
      <c r="M167" s="1"/>
    </row>
    <row r="168" spans="12:13">
      <c r="L168" s="1"/>
      <c r="M168" s="1"/>
    </row>
    <row r="169" spans="12:13">
      <c r="L169" s="1"/>
      <c r="M169" s="1"/>
    </row>
    <row r="170" spans="12:13">
      <c r="L170" s="1"/>
      <c r="M170" s="1"/>
    </row>
    <row r="171" spans="12:13">
      <c r="L171" s="1"/>
      <c r="M171" s="1"/>
    </row>
    <row r="172" spans="12:13">
      <c r="L172" s="1"/>
      <c r="M172" s="1"/>
    </row>
    <row r="173" spans="12:13">
      <c r="L173" s="1"/>
      <c r="M173" s="1"/>
    </row>
    <row r="174" spans="12:13">
      <c r="L174" s="1"/>
      <c r="M174" s="1"/>
    </row>
    <row r="175" spans="12:13">
      <c r="L175" s="1"/>
      <c r="M175" s="1"/>
    </row>
    <row r="176" spans="12:13">
      <c r="L176" s="1"/>
      <c r="M176" s="1"/>
    </row>
    <row r="177" spans="12:13">
      <c r="L177" s="1"/>
      <c r="M177" s="1"/>
    </row>
    <row r="178" spans="12:13">
      <c r="L178" s="1"/>
      <c r="M178" s="1"/>
    </row>
    <row r="179" spans="12:13">
      <c r="L179" s="1"/>
      <c r="M179" s="1"/>
    </row>
    <row r="180" spans="12:13">
      <c r="L180" s="1"/>
      <c r="M180" s="1"/>
    </row>
    <row r="181" spans="12:13">
      <c r="L181" s="1"/>
      <c r="M181" s="1"/>
    </row>
    <row r="182" spans="12:13">
      <c r="L182" s="1"/>
      <c r="M182" s="1"/>
    </row>
    <row r="183" spans="12:13">
      <c r="L183" s="1"/>
      <c r="M183" s="1"/>
    </row>
    <row r="184" spans="12:13">
      <c r="L184" s="1"/>
      <c r="M184" s="1"/>
    </row>
    <row r="185" spans="12:13">
      <c r="L185" s="1"/>
      <c r="M185" s="1"/>
    </row>
    <row r="186" spans="12:13">
      <c r="L186" s="1"/>
      <c r="M186" s="1"/>
    </row>
    <row r="187" spans="12:13">
      <c r="L187" s="1"/>
      <c r="M187" s="1"/>
    </row>
    <row r="188" spans="12:13">
      <c r="L188" s="1"/>
      <c r="M188" s="1"/>
    </row>
    <row r="189" spans="12:13">
      <c r="L189" s="1"/>
      <c r="M189" s="1"/>
    </row>
    <row r="190" spans="12:13">
      <c r="L190" s="1"/>
      <c r="M190" s="1"/>
    </row>
    <row r="191" spans="12:13">
      <c r="L191" s="1"/>
      <c r="M191" s="1"/>
    </row>
    <row r="192" spans="12:13">
      <c r="L192" s="1"/>
      <c r="M192" s="1"/>
    </row>
    <row r="193" spans="12:13">
      <c r="L193" s="1"/>
      <c r="M193" s="1"/>
    </row>
    <row r="194" spans="12:13">
      <c r="L194" s="1"/>
      <c r="M194" s="1"/>
    </row>
    <row r="195" spans="12:13">
      <c r="L195" s="1"/>
      <c r="M195" s="1"/>
    </row>
    <row r="196" spans="12:13">
      <c r="L196" s="1"/>
      <c r="M196" s="1"/>
    </row>
    <row r="197" spans="12:13">
      <c r="L197" s="1"/>
      <c r="M197" s="1"/>
    </row>
    <row r="198" spans="12:13">
      <c r="L198" s="1"/>
      <c r="M198" s="1"/>
    </row>
    <row r="199" spans="12:13">
      <c r="L199" s="1"/>
      <c r="M199" s="1"/>
    </row>
    <row r="200" spans="12:13">
      <c r="L200" s="1"/>
      <c r="M200" s="1"/>
    </row>
    <row r="201" spans="12:13">
      <c r="L201" s="1"/>
      <c r="M201" s="1"/>
    </row>
    <row r="202" spans="12:13">
      <c r="L202" s="1"/>
      <c r="M202" s="1"/>
    </row>
    <row r="203" spans="12:13">
      <c r="L203" s="1"/>
      <c r="M203" s="1"/>
    </row>
    <row r="204" spans="12:13">
      <c r="L204" s="1"/>
      <c r="M204" s="1"/>
    </row>
    <row r="205" spans="12:13">
      <c r="L205" s="1"/>
      <c r="M205" s="1"/>
    </row>
    <row r="206" spans="12:13">
      <c r="L206" s="1"/>
      <c r="M206" s="1"/>
    </row>
    <row r="207" spans="12:13">
      <c r="L207" s="1"/>
      <c r="M207" s="1"/>
    </row>
    <row r="208" spans="12:13">
      <c r="L208" s="1"/>
      <c r="M208" s="1"/>
    </row>
    <row r="209" spans="12:13">
      <c r="L209" s="1"/>
      <c r="M209" s="1"/>
    </row>
    <row r="210" spans="12:13">
      <c r="L210" s="1"/>
      <c r="M210" s="1"/>
    </row>
    <row r="211" spans="12:13">
      <c r="L211" s="1"/>
      <c r="M211" s="1"/>
    </row>
    <row r="212" spans="12:13">
      <c r="L212" s="1"/>
      <c r="M212" s="1"/>
    </row>
    <row r="213" spans="12:13">
      <c r="L213" s="1"/>
      <c r="M213" s="1"/>
    </row>
    <row r="214" spans="12:13">
      <c r="L214" s="1"/>
      <c r="M214" s="1"/>
    </row>
    <row r="215" spans="12:13">
      <c r="L215" s="1"/>
      <c r="M215" s="1"/>
    </row>
    <row r="216" spans="12:13">
      <c r="L216" s="1"/>
      <c r="M216" s="1"/>
    </row>
    <row r="217" spans="12:13">
      <c r="L217" s="1"/>
      <c r="M217" s="1"/>
    </row>
    <row r="218" spans="12:13">
      <c r="L218" s="1"/>
      <c r="M218" s="1"/>
    </row>
    <row r="219" spans="12:13">
      <c r="L219" s="1"/>
      <c r="M219" s="1"/>
    </row>
    <row r="220" spans="12:13">
      <c r="L220" s="1"/>
      <c r="M220" s="1"/>
    </row>
    <row r="221" spans="12:13">
      <c r="L221" s="1"/>
      <c r="M221" s="1"/>
    </row>
    <row r="222" spans="12:13">
      <c r="L222" s="1"/>
      <c r="M222" s="1"/>
    </row>
    <row r="223" spans="12:13">
      <c r="L223" s="1"/>
      <c r="M223" s="1"/>
    </row>
    <row r="224" spans="12:13">
      <c r="L224" s="1"/>
      <c r="M224" s="1"/>
    </row>
    <row r="225" spans="12:13">
      <c r="L225" s="1"/>
      <c r="M225" s="1"/>
    </row>
    <row r="226" spans="12:13">
      <c r="L226" s="1"/>
      <c r="M226" s="1"/>
    </row>
    <row r="227" spans="12:13">
      <c r="L227" s="1"/>
      <c r="M227" s="1"/>
    </row>
    <row r="228" spans="12:13">
      <c r="L228" s="1"/>
      <c r="M228" s="1"/>
    </row>
    <row r="229" spans="12:13">
      <c r="L229" s="1"/>
      <c r="M229" s="1"/>
    </row>
    <row r="230" spans="12:13">
      <c r="L230" s="1"/>
      <c r="M230" s="1"/>
    </row>
    <row r="231" spans="12:13">
      <c r="L231" s="1"/>
      <c r="M231" s="1"/>
    </row>
    <row r="232" spans="12:13">
      <c r="L232" s="1"/>
      <c r="M232" s="1"/>
    </row>
    <row r="233" spans="12:13">
      <c r="L233" s="1"/>
      <c r="M233" s="1"/>
    </row>
    <row r="234" spans="12:13">
      <c r="L234" s="1"/>
      <c r="M234" s="1"/>
    </row>
    <row r="235" spans="12:13">
      <c r="L235" s="1"/>
      <c r="M235" s="1"/>
    </row>
    <row r="236" spans="12:13">
      <c r="L236" s="1"/>
      <c r="M236" s="1"/>
    </row>
    <row r="237" spans="12:13">
      <c r="L237" s="1"/>
      <c r="M237" s="1"/>
    </row>
    <row r="238" spans="12:13">
      <c r="L238" s="1"/>
      <c r="M238" s="1"/>
    </row>
    <row r="239" spans="12:13">
      <c r="L239" s="1"/>
      <c r="M239" s="1"/>
    </row>
    <row r="240" spans="12:13">
      <c r="L240" s="1"/>
      <c r="M240" s="1"/>
    </row>
    <row r="241" spans="12:13">
      <c r="L241" s="1"/>
      <c r="M241" s="1"/>
    </row>
    <row r="242" spans="12:13">
      <c r="L242" s="1"/>
      <c r="M242" s="1"/>
    </row>
    <row r="243" spans="12:13">
      <c r="L243" s="1"/>
      <c r="M243" s="1"/>
    </row>
    <row r="244" spans="12:13">
      <c r="L244" s="1"/>
      <c r="M244" s="1"/>
    </row>
    <row r="245" spans="12:13">
      <c r="L245" s="1"/>
      <c r="M245" s="1"/>
    </row>
    <row r="246" spans="12:13">
      <c r="L246" s="1"/>
      <c r="M246" s="1"/>
    </row>
    <row r="247" spans="12:13">
      <c r="L247" s="1"/>
      <c r="M247" s="1"/>
    </row>
    <row r="248" spans="12:13">
      <c r="L248" s="1"/>
      <c r="M248" s="1"/>
    </row>
    <row r="249" spans="12:13">
      <c r="L249" s="1"/>
      <c r="M249" s="1"/>
    </row>
    <row r="250" spans="12:13">
      <c r="L250" s="1"/>
      <c r="M250" s="1"/>
    </row>
    <row r="251" spans="12:13">
      <c r="L251" s="1"/>
      <c r="M251" s="1"/>
    </row>
    <row r="252" spans="12:13">
      <c r="L252" s="1"/>
      <c r="M252" s="1"/>
    </row>
    <row r="253" spans="12:13">
      <c r="L253" s="1"/>
      <c r="M253" s="1"/>
    </row>
    <row r="254" spans="12:13">
      <c r="L254" s="1"/>
      <c r="M254" s="1"/>
    </row>
    <row r="255" spans="12:13">
      <c r="L255" s="1"/>
      <c r="M255" s="1"/>
    </row>
    <row r="256" spans="12:13">
      <c r="L256" s="1"/>
      <c r="M256" s="1"/>
    </row>
    <row r="257" spans="12:13">
      <c r="L257" s="1"/>
      <c r="M257" s="1"/>
    </row>
    <row r="258" spans="12:13">
      <c r="L258" s="1"/>
      <c r="M258" s="1"/>
    </row>
    <row r="259" spans="12:13">
      <c r="L259" s="1"/>
      <c r="M259" s="1"/>
    </row>
    <row r="260" spans="12:13">
      <c r="L260" s="1"/>
      <c r="M260" s="1"/>
    </row>
    <row r="261" spans="12:13">
      <c r="L261" s="1"/>
      <c r="M261" s="1"/>
    </row>
    <row r="262" spans="12:13">
      <c r="L262" s="1"/>
      <c r="M262" s="1"/>
    </row>
    <row r="263" spans="12:13">
      <c r="L263" s="1"/>
      <c r="M263" s="1"/>
    </row>
    <row r="264" spans="12:13">
      <c r="L264" s="1"/>
      <c r="M264" s="1"/>
    </row>
    <row r="265" spans="12:13">
      <c r="L265" s="1"/>
      <c r="M265" s="1"/>
    </row>
    <row r="266" spans="12:13">
      <c r="L266" s="1"/>
      <c r="M266" s="1"/>
    </row>
    <row r="267" spans="12:13">
      <c r="L267" s="1"/>
      <c r="M267" s="1"/>
    </row>
    <row r="268" spans="12:13">
      <c r="L268" s="1"/>
      <c r="M268" s="1"/>
    </row>
    <row r="269" spans="12:13">
      <c r="L269" s="1"/>
      <c r="M269" s="1"/>
    </row>
    <row r="270" spans="12:13">
      <c r="L270" s="1"/>
      <c r="M270" s="1"/>
    </row>
    <row r="271" spans="12:13">
      <c r="L271" s="1"/>
      <c r="M271" s="1"/>
    </row>
    <row r="272" spans="12:13">
      <c r="L272" s="1"/>
      <c r="M272" s="1"/>
    </row>
    <row r="273" spans="12:13">
      <c r="L273" s="1"/>
      <c r="M273" s="1"/>
    </row>
    <row r="274" spans="12:13">
      <c r="L274" s="1"/>
      <c r="M274" s="1"/>
    </row>
    <row r="275" spans="12:13">
      <c r="L275" s="1"/>
      <c r="M275" s="1"/>
    </row>
    <row r="276" spans="12:13">
      <c r="L276" s="1"/>
      <c r="M276" s="1"/>
    </row>
    <row r="277" spans="12:13">
      <c r="L277" s="1"/>
      <c r="M277" s="1"/>
    </row>
    <row r="278" spans="12:13">
      <c r="L278" s="1"/>
      <c r="M278" s="1"/>
    </row>
    <row r="279" spans="12:13">
      <c r="L279" s="1"/>
      <c r="M279" s="1"/>
    </row>
    <row r="280" spans="12:13">
      <c r="L280" s="1"/>
      <c r="M280" s="1"/>
    </row>
    <row r="281" spans="12:13">
      <c r="L281" s="1"/>
      <c r="M281" s="1"/>
    </row>
    <row r="282" spans="12:13">
      <c r="L282" s="1"/>
      <c r="M282" s="1"/>
    </row>
    <row r="283" spans="12:13">
      <c r="L283" s="1"/>
      <c r="M283" s="1"/>
    </row>
    <row r="284" spans="12:13">
      <c r="L284" s="1"/>
      <c r="M284" s="1"/>
    </row>
    <row r="285" spans="12:13">
      <c r="L285" s="1"/>
      <c r="M285" s="1"/>
    </row>
    <row r="286" spans="12:13">
      <c r="L286" s="1"/>
      <c r="M286" s="1"/>
    </row>
    <row r="287" spans="12:13">
      <c r="L287" s="1"/>
      <c r="M287" s="1"/>
    </row>
    <row r="288" spans="12:13">
      <c r="L288" s="1"/>
      <c r="M288" s="1"/>
    </row>
    <row r="289" spans="12:13">
      <c r="L289" s="1"/>
      <c r="M289" s="1"/>
    </row>
    <row r="290" spans="12:13">
      <c r="L290" s="1"/>
      <c r="M290" s="1"/>
    </row>
    <row r="291" spans="12:13">
      <c r="L291" s="1"/>
      <c r="M291" s="1"/>
    </row>
    <row r="292" spans="12:13">
      <c r="L292" s="1"/>
      <c r="M292" s="1"/>
    </row>
    <row r="293" spans="12:13">
      <c r="L293" s="1"/>
      <c r="M293" s="1"/>
    </row>
    <row r="294" spans="12:13">
      <c r="L294" s="1"/>
      <c r="M294" s="1"/>
    </row>
    <row r="295" spans="12:13">
      <c r="L295" s="1"/>
      <c r="M295" s="1"/>
    </row>
    <row r="296" spans="12:13">
      <c r="L296" s="1"/>
      <c r="M296" s="1"/>
    </row>
    <row r="297" spans="12:13">
      <c r="L297" s="1"/>
      <c r="M297" s="1"/>
    </row>
    <row r="298" spans="12:13">
      <c r="L298" s="1"/>
      <c r="M298" s="1"/>
    </row>
    <row r="299" spans="12:13">
      <c r="L299" s="1"/>
      <c r="M299" s="1"/>
    </row>
    <row r="300" spans="12:13">
      <c r="L300" s="1"/>
      <c r="M300" s="1"/>
    </row>
    <row r="301" spans="12:13">
      <c r="L301" s="1"/>
      <c r="M301" s="1"/>
    </row>
    <row r="302" spans="12:13">
      <c r="L302" s="1"/>
      <c r="M302" s="1"/>
    </row>
    <row r="303" spans="12:13">
      <c r="L303" s="1"/>
      <c r="M303" s="1"/>
    </row>
    <row r="304" spans="12:13">
      <c r="L304" s="1"/>
      <c r="M304" s="1"/>
    </row>
    <row r="305" spans="12:13">
      <c r="L305" s="1"/>
      <c r="M305" s="1"/>
    </row>
    <row r="306" spans="12:13">
      <c r="L306" s="1"/>
      <c r="M306" s="1"/>
    </row>
    <row r="307" spans="12:13">
      <c r="L307" s="1"/>
      <c r="M307" s="1"/>
    </row>
    <row r="308" spans="12:13">
      <c r="L308" s="1"/>
      <c r="M308" s="1"/>
    </row>
    <row r="309" spans="12:13">
      <c r="L309" s="1"/>
      <c r="M309" s="1"/>
    </row>
    <row r="310" spans="12:13">
      <c r="L310" s="1"/>
      <c r="M310" s="1"/>
    </row>
    <row r="311" spans="12:13">
      <c r="L311" s="1"/>
      <c r="M311" s="1"/>
    </row>
    <row r="312" spans="12:13">
      <c r="L312" s="1"/>
      <c r="M312" s="1"/>
    </row>
    <row r="313" spans="12:13">
      <c r="L313" s="1"/>
      <c r="M313" s="1"/>
    </row>
    <row r="314" spans="12:13">
      <c r="L314" s="1"/>
      <c r="M314" s="1"/>
    </row>
    <row r="315" spans="12:13">
      <c r="L315" s="1"/>
      <c r="M315" s="1"/>
    </row>
    <row r="316" spans="12:13">
      <c r="L316" s="1"/>
      <c r="M316" s="1"/>
    </row>
    <row r="317" spans="12:13">
      <c r="L317" s="1"/>
      <c r="M317" s="1"/>
    </row>
    <row r="318" spans="12:13">
      <c r="L318" s="1"/>
      <c r="M318" s="1"/>
    </row>
    <row r="319" spans="12:13">
      <c r="L319" s="1"/>
      <c r="M319" s="1"/>
    </row>
    <row r="320" spans="12:13">
      <c r="L320" s="1"/>
      <c r="M320" s="1"/>
    </row>
    <row r="321" spans="12:13">
      <c r="L321" s="1"/>
      <c r="M321" s="1"/>
    </row>
    <row r="322" spans="12:13">
      <c r="L322" s="1"/>
      <c r="M322" s="1"/>
    </row>
    <row r="323" spans="12:13">
      <c r="L323" s="1"/>
      <c r="M323" s="1"/>
    </row>
    <row r="324" spans="12:13">
      <c r="L324" s="1"/>
      <c r="M324" s="1"/>
    </row>
    <row r="325" spans="12:13">
      <c r="L325" s="1"/>
      <c r="M325" s="1"/>
    </row>
    <row r="326" spans="12:13">
      <c r="L326" s="1"/>
      <c r="M326" s="1"/>
    </row>
    <row r="327" spans="12:13">
      <c r="L327" s="1"/>
      <c r="M327" s="1"/>
    </row>
    <row r="328" spans="12:13">
      <c r="L328" s="1"/>
      <c r="M328" s="1"/>
    </row>
    <row r="329" spans="12:13">
      <c r="L329" s="1"/>
      <c r="M329" s="1"/>
    </row>
    <row r="330" spans="12:13">
      <c r="L330" s="1"/>
      <c r="M330" s="1"/>
    </row>
    <row r="331" spans="12:13">
      <c r="L331" s="1"/>
      <c r="M331" s="1"/>
    </row>
    <row r="332" spans="12:13">
      <c r="L332" s="1"/>
      <c r="M332" s="1"/>
    </row>
    <row r="333" spans="12:13">
      <c r="L333" s="1"/>
      <c r="M333" s="1"/>
    </row>
    <row r="334" spans="12:13">
      <c r="L334" s="1"/>
      <c r="M334" s="1"/>
    </row>
    <row r="335" spans="12:13">
      <c r="L335" s="1"/>
      <c r="M335" s="1"/>
    </row>
    <row r="336" spans="12:13">
      <c r="L336" s="1"/>
      <c r="M336" s="1"/>
    </row>
    <row r="337" spans="12:13">
      <c r="L337" s="1"/>
      <c r="M337" s="1"/>
    </row>
    <row r="338" spans="12:13">
      <c r="L338" s="1"/>
      <c r="M338" s="1"/>
    </row>
    <row r="339" spans="12:13">
      <c r="L339" s="1"/>
      <c r="M339" s="1"/>
    </row>
    <row r="340" spans="12:13">
      <c r="L340" s="1"/>
      <c r="M340" s="1"/>
    </row>
    <row r="341" spans="12:13">
      <c r="L341" s="1"/>
      <c r="M341" s="1"/>
    </row>
    <row r="342" spans="12:13">
      <c r="L342" s="1"/>
      <c r="M342" s="1"/>
    </row>
    <row r="343" spans="12:13">
      <c r="L343" s="1"/>
      <c r="M343" s="1"/>
    </row>
    <row r="344" spans="12:13">
      <c r="L344" s="1"/>
      <c r="M344" s="1"/>
    </row>
    <row r="345" spans="12:13">
      <c r="L345" s="1"/>
      <c r="M345" s="1"/>
    </row>
    <row r="346" spans="12:13">
      <c r="L346" s="1"/>
      <c r="M346" s="1"/>
    </row>
    <row r="347" spans="12:13">
      <c r="L347" s="1"/>
      <c r="M347" s="1"/>
    </row>
    <row r="348" spans="12:13">
      <c r="L348" s="1"/>
      <c r="M348" s="1"/>
    </row>
    <row r="349" spans="12:13">
      <c r="L349" s="1"/>
      <c r="M349" s="1"/>
    </row>
    <row r="350" spans="12:13">
      <c r="L350" s="1"/>
      <c r="M350" s="1"/>
    </row>
    <row r="351" spans="12:13">
      <c r="L351" s="1"/>
      <c r="M351" s="1"/>
    </row>
    <row r="352" spans="12:13">
      <c r="L352" s="1"/>
      <c r="M352" s="1"/>
    </row>
    <row r="353" spans="12:13">
      <c r="L353" s="1"/>
      <c r="M353" s="1"/>
    </row>
    <row r="354" spans="12:13">
      <c r="L354" s="1"/>
      <c r="M354" s="1"/>
    </row>
    <row r="355" spans="12:13">
      <c r="L355" s="1"/>
      <c r="M355" s="1"/>
    </row>
    <row r="356" spans="12:13">
      <c r="L356" s="1"/>
      <c r="M356" s="1"/>
    </row>
    <row r="357" spans="12:13">
      <c r="L357" s="1"/>
      <c r="M357" s="1"/>
    </row>
    <row r="358" spans="12:13">
      <c r="L358" s="1"/>
      <c r="M358" s="1"/>
    </row>
    <row r="359" spans="12:13">
      <c r="L359" s="1"/>
      <c r="M359" s="1"/>
    </row>
    <row r="360" spans="12:13">
      <c r="L360" s="1"/>
      <c r="M360" s="1"/>
    </row>
    <row r="361" spans="12:13">
      <c r="L361" s="1"/>
      <c r="M361" s="1"/>
    </row>
    <row r="362" spans="12:13">
      <c r="L362" s="1"/>
      <c r="M362" s="1"/>
    </row>
    <row r="363" spans="12:13">
      <c r="L363" s="1"/>
      <c r="M363" s="1"/>
    </row>
    <row r="364" spans="12:13">
      <c r="L364" s="1"/>
      <c r="M364" s="1"/>
    </row>
    <row r="365" spans="12:13">
      <c r="L365" s="1"/>
      <c r="M365" s="1"/>
    </row>
    <row r="366" spans="12:13">
      <c r="L366" s="1"/>
      <c r="M366" s="1"/>
    </row>
    <row r="367" spans="12:13">
      <c r="L367" s="1"/>
      <c r="M367" s="1"/>
    </row>
    <row r="368" spans="12:13">
      <c r="L368" s="1"/>
      <c r="M368" s="1"/>
    </row>
    <row r="369" spans="12:13">
      <c r="L369" s="1"/>
      <c r="M369" s="1"/>
    </row>
    <row r="370" spans="12:13">
      <c r="L370" s="1"/>
      <c r="M370" s="1"/>
    </row>
    <row r="371" spans="12:13">
      <c r="L371" s="1"/>
      <c r="M371" s="1"/>
    </row>
    <row r="372" spans="12:13">
      <c r="L372" s="1"/>
      <c r="M372" s="1"/>
    </row>
    <row r="373" spans="12:13">
      <c r="L373" s="1"/>
      <c r="M373" s="1"/>
    </row>
    <row r="374" spans="12:13">
      <c r="L374" s="1"/>
      <c r="M374" s="1"/>
    </row>
    <row r="375" spans="12:13">
      <c r="L375" s="1"/>
      <c r="M375" s="1"/>
    </row>
    <row r="376" spans="12:13">
      <c r="L376" s="1"/>
      <c r="M376" s="1"/>
    </row>
    <row r="377" spans="12:13">
      <c r="L377" s="1"/>
      <c r="M377" s="1"/>
    </row>
    <row r="378" spans="12:13">
      <c r="L378" s="1"/>
      <c r="M378" s="1"/>
    </row>
    <row r="379" spans="12:13">
      <c r="L379" s="1"/>
      <c r="M379" s="1"/>
    </row>
    <row r="380" spans="12:13">
      <c r="L380" s="1"/>
      <c r="M380" s="1"/>
    </row>
    <row r="381" spans="12:13">
      <c r="L381" s="1"/>
      <c r="M381" s="1"/>
    </row>
    <row r="382" spans="12:13">
      <c r="L382" s="1"/>
      <c r="M382" s="1"/>
    </row>
    <row r="383" spans="12:13">
      <c r="L383" s="1"/>
      <c r="M383" s="1"/>
    </row>
    <row r="384" spans="12:13">
      <c r="L384" s="1"/>
      <c r="M384" s="1"/>
    </row>
    <row r="385" spans="12:13">
      <c r="L385" s="1"/>
      <c r="M385" s="1"/>
    </row>
    <row r="386" spans="12:13">
      <c r="L386" s="1"/>
      <c r="M386" s="1"/>
    </row>
    <row r="387" spans="12:13">
      <c r="L387" s="1"/>
      <c r="M387" s="1"/>
    </row>
    <row r="388" spans="12:13">
      <c r="L388" s="1"/>
      <c r="M388" s="1"/>
    </row>
    <row r="389" spans="12:13">
      <c r="L389" s="1"/>
      <c r="M389" s="1"/>
    </row>
    <row r="390" spans="12:13">
      <c r="L390" s="1"/>
      <c r="M390" s="1"/>
    </row>
    <row r="391" spans="12:13">
      <c r="L391" s="1"/>
      <c r="M391" s="1"/>
    </row>
    <row r="392" spans="12:13">
      <c r="L392" s="1"/>
      <c r="M392" s="1"/>
    </row>
    <row r="393" spans="12:13">
      <c r="L393" s="1"/>
      <c r="M393" s="1"/>
    </row>
    <row r="394" spans="12:13">
      <c r="L394" s="1"/>
      <c r="M394" s="1"/>
    </row>
    <row r="395" spans="12:13">
      <c r="L395" s="1"/>
      <c r="M395" s="1"/>
    </row>
    <row r="396" spans="12:13">
      <c r="L396" s="1"/>
      <c r="M396" s="1"/>
    </row>
    <row r="397" spans="12:13">
      <c r="L397" s="1"/>
      <c r="M397" s="1"/>
    </row>
    <row r="398" spans="12:13">
      <c r="L398" s="1"/>
      <c r="M398" s="1"/>
    </row>
    <row r="399" spans="12:13">
      <c r="L399" s="1"/>
      <c r="M399" s="1"/>
    </row>
    <row r="400" spans="12:13">
      <c r="L400" s="1"/>
      <c r="M400" s="1"/>
    </row>
    <row r="401" spans="12:13">
      <c r="L401" s="1"/>
      <c r="M401" s="1"/>
    </row>
    <row r="402" spans="12:13">
      <c r="L402" s="1"/>
      <c r="M402" s="1"/>
    </row>
    <row r="403" spans="12:13">
      <c r="L403" s="1"/>
      <c r="M403" s="1"/>
    </row>
    <row r="404" spans="12:13">
      <c r="L404" s="1"/>
      <c r="M404" s="1"/>
    </row>
    <row r="405" spans="12:13">
      <c r="L405" s="1"/>
      <c r="M405" s="1"/>
    </row>
    <row r="406" spans="12:13">
      <c r="L406" s="1"/>
      <c r="M406" s="1"/>
    </row>
    <row r="407" spans="12:13">
      <c r="L407" s="1"/>
      <c r="M407" s="1"/>
    </row>
    <row r="408" spans="12:13">
      <c r="L408" s="1"/>
      <c r="M408" s="1"/>
    </row>
    <row r="409" spans="12:13">
      <c r="L409" s="1"/>
      <c r="M409" s="1"/>
    </row>
    <row r="410" spans="12:13">
      <c r="L410" s="1"/>
      <c r="M410" s="1"/>
    </row>
    <row r="411" spans="12:13">
      <c r="L411" s="1"/>
      <c r="M411" s="1"/>
    </row>
    <row r="412" spans="12:13">
      <c r="L412" s="1"/>
      <c r="M412" s="1"/>
    </row>
    <row r="413" spans="12:13">
      <c r="L413" s="1"/>
      <c r="M413" s="1"/>
    </row>
    <row r="414" spans="12:13">
      <c r="L414" s="1"/>
      <c r="M414" s="1"/>
    </row>
    <row r="415" spans="12:13">
      <c r="L415" s="1"/>
      <c r="M415" s="1"/>
    </row>
    <row r="416" spans="12:13">
      <c r="L416" s="1"/>
      <c r="M416" s="1"/>
    </row>
    <row r="417" spans="12:13">
      <c r="L417" s="1"/>
      <c r="M417" s="1"/>
    </row>
    <row r="418" spans="12:13">
      <c r="L418" s="1"/>
      <c r="M418" s="1"/>
    </row>
    <row r="419" spans="12:13">
      <c r="L419" s="1"/>
      <c r="M419" s="1"/>
    </row>
    <row r="420" spans="12:13">
      <c r="L420" s="1"/>
      <c r="M420" s="1"/>
    </row>
    <row r="421" spans="12:13">
      <c r="L421" s="1"/>
      <c r="M421" s="1"/>
    </row>
    <row r="422" spans="12:13">
      <c r="L422" s="1"/>
      <c r="M422" s="1"/>
    </row>
    <row r="423" spans="12:13">
      <c r="L423" s="1"/>
      <c r="M423" s="1"/>
    </row>
    <row r="424" spans="12:13">
      <c r="L424" s="1"/>
      <c r="M424" s="1"/>
    </row>
    <row r="425" spans="12:13">
      <c r="L425" s="1"/>
      <c r="M425" s="1"/>
    </row>
    <row r="426" spans="12:13">
      <c r="L426" s="1"/>
      <c r="M426" s="1"/>
    </row>
    <row r="427" spans="12:13">
      <c r="L427" s="1"/>
      <c r="M427" s="1"/>
    </row>
    <row r="428" spans="12:13">
      <c r="L428" s="1"/>
      <c r="M428" s="1"/>
    </row>
    <row r="429" spans="12:13">
      <c r="L429" s="1"/>
      <c r="M429" s="1"/>
    </row>
    <row r="430" spans="12:13">
      <c r="L430" s="1"/>
      <c r="M430" s="1"/>
    </row>
    <row r="431" spans="12:13">
      <c r="L431" s="1"/>
      <c r="M431" s="1"/>
    </row>
    <row r="432" spans="12:13">
      <c r="L432" s="1"/>
      <c r="M432" s="1"/>
    </row>
    <row r="433" spans="12:13">
      <c r="L433" s="1"/>
      <c r="M433" s="1"/>
    </row>
    <row r="434" spans="12:13">
      <c r="L434" s="1"/>
      <c r="M434" s="1"/>
    </row>
    <row r="435" spans="12:13">
      <c r="L435" s="1"/>
      <c r="M435" s="1"/>
    </row>
    <row r="436" spans="12:13">
      <c r="L436" s="1"/>
      <c r="M436" s="1"/>
    </row>
    <row r="437" spans="12:13">
      <c r="L437" s="1"/>
      <c r="M437" s="1"/>
    </row>
    <row r="438" spans="12:13">
      <c r="L438" s="1"/>
      <c r="M438" s="1"/>
    </row>
    <row r="439" spans="12:13">
      <c r="L439" s="1"/>
      <c r="M439" s="1"/>
    </row>
    <row r="440" spans="12:13">
      <c r="L440" s="1"/>
      <c r="M440" s="1"/>
    </row>
    <row r="441" spans="12:13">
      <c r="L441" s="1"/>
      <c r="M441" s="1"/>
    </row>
    <row r="442" spans="12:13">
      <c r="L442" s="1"/>
      <c r="M442" s="1"/>
    </row>
    <row r="443" spans="12:13">
      <c r="L443" s="1"/>
      <c r="M443" s="1"/>
    </row>
    <row r="444" spans="12:13">
      <c r="L444" s="1"/>
      <c r="M444" s="1"/>
    </row>
    <row r="445" spans="12:13">
      <c r="L445" s="1"/>
      <c r="M445" s="1"/>
    </row>
    <row r="446" spans="12:13">
      <c r="L446" s="1"/>
      <c r="M446" s="1"/>
    </row>
    <row r="447" spans="12:13">
      <c r="L447" s="1"/>
      <c r="M447" s="1"/>
    </row>
    <row r="448" spans="12:13">
      <c r="L448" s="1"/>
      <c r="M448" s="1"/>
    </row>
    <row r="449" spans="12:13">
      <c r="L449" s="1"/>
      <c r="M449" s="1"/>
    </row>
    <row r="450" spans="12:13">
      <c r="L450" s="1"/>
      <c r="M450" s="1"/>
    </row>
    <row r="451" spans="12:13">
      <c r="L451" s="1"/>
      <c r="M451" s="1"/>
    </row>
    <row r="452" spans="12:13">
      <c r="L452" s="1"/>
      <c r="M452" s="1"/>
    </row>
    <row r="453" spans="12:13">
      <c r="L453" s="1"/>
      <c r="M453" s="1"/>
    </row>
    <row r="454" spans="12:13">
      <c r="L454" s="1"/>
      <c r="M454" s="1"/>
    </row>
    <row r="455" spans="12:13">
      <c r="L455" s="1"/>
      <c r="M455" s="1"/>
    </row>
    <row r="456" spans="12:13">
      <c r="L456" s="1"/>
      <c r="M456" s="1"/>
    </row>
    <row r="457" spans="12:13">
      <c r="L457" s="1"/>
      <c r="M457" s="1"/>
    </row>
    <row r="458" spans="12:13">
      <c r="L458" s="1"/>
      <c r="M458" s="1"/>
    </row>
    <row r="459" spans="12:13">
      <c r="L459" s="1"/>
      <c r="M459" s="1"/>
    </row>
    <row r="460" spans="12:13">
      <c r="L460" s="1"/>
      <c r="M460" s="1"/>
    </row>
    <row r="461" spans="12:13">
      <c r="L461" s="1"/>
      <c r="M461" s="1"/>
    </row>
    <row r="462" spans="12:13">
      <c r="L462" s="1"/>
      <c r="M462" s="1"/>
    </row>
    <row r="463" spans="12:13">
      <c r="L463" s="1"/>
      <c r="M463" s="1"/>
    </row>
    <row r="464" spans="12:13">
      <c r="L464" s="1"/>
      <c r="M464" s="1"/>
    </row>
    <row r="465" spans="12:13">
      <c r="L465" s="1"/>
      <c r="M465" s="1"/>
    </row>
    <row r="466" spans="12:13">
      <c r="L466" s="1"/>
      <c r="M466" s="1"/>
    </row>
    <row r="467" spans="12:13">
      <c r="L467" s="1"/>
      <c r="M467" s="1"/>
    </row>
    <row r="468" spans="12:13">
      <c r="L468" s="1"/>
      <c r="M468" s="1"/>
    </row>
    <row r="469" spans="12:13">
      <c r="L469" s="1"/>
      <c r="M469" s="1"/>
    </row>
    <row r="470" spans="12:13">
      <c r="L470" s="1"/>
      <c r="M470" s="1"/>
    </row>
    <row r="471" spans="12:13">
      <c r="L471" s="1"/>
      <c r="M471" s="1"/>
    </row>
    <row r="472" spans="12:13">
      <c r="L472" s="1"/>
      <c r="M472" s="1"/>
    </row>
    <row r="473" spans="12:13">
      <c r="L473" s="1"/>
      <c r="M473" s="1"/>
    </row>
    <row r="474" spans="12:13">
      <c r="L474" s="1"/>
      <c r="M474" s="1"/>
    </row>
    <row r="475" spans="12:13">
      <c r="L475" s="1"/>
      <c r="M475" s="1"/>
    </row>
    <row r="476" spans="12:13">
      <c r="L476" s="1"/>
      <c r="M476" s="1"/>
    </row>
    <row r="477" spans="12:13">
      <c r="L477" s="1"/>
      <c r="M477" s="1"/>
    </row>
    <row r="478" spans="12:13">
      <c r="L478" s="1"/>
      <c r="M478" s="1"/>
    </row>
    <row r="479" spans="12:13">
      <c r="L479" s="1"/>
      <c r="M479" s="1"/>
    </row>
    <row r="480" spans="12:13">
      <c r="L480" s="1"/>
      <c r="M480" s="1"/>
    </row>
    <row r="481" spans="12:13">
      <c r="L481" s="1"/>
      <c r="M481" s="1"/>
    </row>
    <row r="482" spans="12:13">
      <c r="L482" s="1"/>
      <c r="M482" s="1"/>
    </row>
    <row r="483" spans="12:13">
      <c r="L483" s="1"/>
      <c r="M483" s="1"/>
    </row>
    <row r="484" spans="12:13">
      <c r="L484" s="1"/>
      <c r="M484" s="1"/>
    </row>
    <row r="485" spans="12:13">
      <c r="L485" s="1"/>
      <c r="M485" s="1"/>
    </row>
    <row r="486" spans="12:13">
      <c r="L486" s="1"/>
      <c r="M486" s="1"/>
    </row>
    <row r="487" spans="12:13">
      <c r="L487" s="1"/>
      <c r="M487" s="1"/>
    </row>
    <row r="488" spans="12:13">
      <c r="L488" s="1"/>
      <c r="M488" s="1"/>
    </row>
    <row r="489" spans="12:13">
      <c r="L489" s="1"/>
      <c r="M489" s="1"/>
    </row>
    <row r="490" spans="12:13">
      <c r="L490" s="1"/>
      <c r="M490" s="1"/>
    </row>
    <row r="491" spans="12:13">
      <c r="L491" s="1"/>
      <c r="M491" s="1"/>
    </row>
    <row r="492" spans="12:13">
      <c r="L492" s="1"/>
      <c r="M492" s="1"/>
    </row>
    <row r="493" spans="12:13">
      <c r="L493" s="1"/>
      <c r="M493" s="1"/>
    </row>
    <row r="494" spans="12:13">
      <c r="L494" s="1"/>
      <c r="M494" s="1"/>
    </row>
    <row r="495" spans="12:13">
      <c r="L495" s="1"/>
      <c r="M495" s="1"/>
    </row>
    <row r="496" spans="12:13">
      <c r="L496" s="1"/>
      <c r="M496" s="1"/>
    </row>
    <row r="497" spans="12:13">
      <c r="L497" s="1"/>
      <c r="M497" s="1"/>
    </row>
    <row r="498" spans="12:13">
      <c r="L498" s="1"/>
      <c r="M498" s="1"/>
    </row>
    <row r="499" spans="12:13">
      <c r="L499" s="1"/>
      <c r="M499" s="1"/>
    </row>
    <row r="500" spans="12:13">
      <c r="L500" s="1"/>
      <c r="M500" s="1"/>
    </row>
    <row r="501" spans="12:13">
      <c r="L501" s="1"/>
      <c r="M501" s="1"/>
    </row>
    <row r="502" spans="12:13">
      <c r="L502" s="1"/>
      <c r="M502" s="1"/>
    </row>
    <row r="503" spans="12:13">
      <c r="L503" s="1"/>
      <c r="M503" s="1"/>
    </row>
    <row r="504" spans="12:13">
      <c r="L504" s="1"/>
      <c r="M504" s="1"/>
    </row>
    <row r="505" spans="12:13">
      <c r="L505" s="1"/>
      <c r="M505" s="1"/>
    </row>
    <row r="506" spans="12:13">
      <c r="L506" s="1"/>
      <c r="M506" s="1"/>
    </row>
    <row r="507" spans="12:13">
      <c r="L507" s="1"/>
      <c r="M507" s="1"/>
    </row>
    <row r="508" spans="12:13">
      <c r="L508" s="1"/>
      <c r="M508" s="1"/>
    </row>
    <row r="509" spans="12:13">
      <c r="L509" s="1"/>
      <c r="M509" s="1"/>
    </row>
    <row r="510" spans="12:13">
      <c r="L510" s="1"/>
      <c r="M510" s="1"/>
    </row>
    <row r="511" spans="12:13">
      <c r="L511" s="1"/>
      <c r="M511" s="1"/>
    </row>
    <row r="512" spans="12:13">
      <c r="L512" s="1"/>
      <c r="M512" s="1"/>
    </row>
    <row r="513" spans="12:13">
      <c r="L513" s="1"/>
      <c r="M513" s="1"/>
    </row>
    <row r="514" spans="12:13">
      <c r="L514" s="1"/>
      <c r="M514" s="1"/>
    </row>
    <row r="515" spans="12:13">
      <c r="L515" s="1"/>
      <c r="M515" s="1"/>
    </row>
    <row r="516" spans="12:13">
      <c r="L516" s="1"/>
      <c r="M516" s="1"/>
    </row>
    <row r="517" spans="12:13">
      <c r="L517" s="1"/>
      <c r="M517" s="1"/>
    </row>
    <row r="518" spans="12:13">
      <c r="L518" s="1"/>
      <c r="M518" s="1"/>
    </row>
    <row r="519" spans="12:13">
      <c r="L519" s="1"/>
      <c r="M519" s="1"/>
    </row>
    <row r="520" spans="12:13">
      <c r="L520" s="1"/>
      <c r="M520" s="1"/>
    </row>
    <row r="521" spans="12:13">
      <c r="L521" s="1"/>
      <c r="M521" s="1"/>
    </row>
    <row r="522" spans="12:13">
      <c r="L522" s="1"/>
      <c r="M522" s="1"/>
    </row>
    <row r="523" spans="12:13">
      <c r="L523" s="1"/>
      <c r="M523" s="1"/>
    </row>
    <row r="524" spans="12:13">
      <c r="L524" s="1"/>
      <c r="M524" s="1"/>
    </row>
    <row r="525" spans="12:13">
      <c r="L525" s="1"/>
      <c r="M525" s="1"/>
    </row>
    <row r="526" spans="12:13">
      <c r="L526" s="1"/>
      <c r="M526" s="1"/>
    </row>
    <row r="527" spans="12:13">
      <c r="L527" s="1"/>
      <c r="M527" s="1"/>
    </row>
    <row r="528" spans="12:13">
      <c r="L528" s="1"/>
      <c r="M528" s="1"/>
    </row>
    <row r="529" spans="12:13">
      <c r="L529" s="1"/>
      <c r="M529" s="1"/>
    </row>
    <row r="530" spans="12:13">
      <c r="L530" s="1"/>
      <c r="M530" s="1"/>
    </row>
    <row r="531" spans="12:13">
      <c r="L531" s="1"/>
      <c r="M531" s="1"/>
    </row>
    <row r="532" spans="12:13">
      <c r="L532" s="1"/>
      <c r="M532" s="1"/>
    </row>
    <row r="533" spans="12:13">
      <c r="L533" s="1"/>
      <c r="M533" s="1"/>
    </row>
    <row r="534" spans="12:13">
      <c r="L534" s="1"/>
      <c r="M534" s="1"/>
    </row>
    <row r="535" spans="12:13">
      <c r="L535" s="1"/>
      <c r="M535" s="1"/>
    </row>
    <row r="536" spans="12:13">
      <c r="L536" s="1"/>
      <c r="M536" s="1"/>
    </row>
    <row r="537" spans="12:13">
      <c r="L537" s="1"/>
      <c r="M537" s="1"/>
    </row>
    <row r="538" spans="12:13">
      <c r="L538" s="1"/>
      <c r="M538" s="1"/>
    </row>
    <row r="539" spans="12:13">
      <c r="L539" s="1"/>
      <c r="M539" s="1"/>
    </row>
    <row r="540" spans="12:13">
      <c r="L540" s="1"/>
      <c r="M540" s="1"/>
    </row>
    <row r="541" spans="12:13">
      <c r="L541" s="1"/>
      <c r="M541" s="1"/>
    </row>
    <row r="542" spans="12:13">
      <c r="L542" s="1"/>
      <c r="M542" s="1"/>
    </row>
    <row r="543" spans="12:13">
      <c r="L543" s="1"/>
      <c r="M543" s="1"/>
    </row>
    <row r="544" spans="12:13">
      <c r="L544" s="1"/>
      <c r="M544" s="1"/>
    </row>
    <row r="545" spans="12:13">
      <c r="L545" s="1"/>
      <c r="M545" s="1"/>
    </row>
    <row r="546" spans="12:13">
      <c r="L546" s="1"/>
      <c r="M546" s="1"/>
    </row>
    <row r="547" spans="12:13">
      <c r="L547" s="1"/>
      <c r="M547" s="1"/>
    </row>
    <row r="548" spans="12:13">
      <c r="L548" s="1"/>
      <c r="M548" s="1"/>
    </row>
    <row r="549" spans="12:13">
      <c r="L549" s="1"/>
      <c r="M549" s="1"/>
    </row>
    <row r="550" spans="12:13">
      <c r="L550" s="1"/>
      <c r="M550" s="1"/>
    </row>
    <row r="551" spans="12:13">
      <c r="L551" s="1"/>
      <c r="M551" s="1"/>
    </row>
    <row r="552" spans="12:13">
      <c r="L552" s="1"/>
      <c r="M552" s="1"/>
    </row>
    <row r="553" spans="12:13">
      <c r="L553" s="1"/>
      <c r="M553" s="1"/>
    </row>
    <row r="554" spans="12:13">
      <c r="L554" s="1"/>
      <c r="M554" s="1"/>
    </row>
    <row r="555" spans="12:13">
      <c r="L555" s="1"/>
      <c r="M555" s="1"/>
    </row>
    <row r="556" spans="12:13">
      <c r="L556" s="1"/>
      <c r="M556" s="1"/>
    </row>
    <row r="557" spans="12:13">
      <c r="L557" s="1"/>
      <c r="M557" s="1"/>
    </row>
    <row r="558" spans="12:13">
      <c r="L558" s="1"/>
      <c r="M558" s="1"/>
    </row>
    <row r="559" spans="12:13">
      <c r="L559" s="1"/>
      <c r="M559" s="1"/>
    </row>
    <row r="560" spans="12:13">
      <c r="L560" s="1"/>
      <c r="M560" s="1"/>
    </row>
    <row r="561" spans="12:13">
      <c r="L561" s="1"/>
      <c r="M561" s="1"/>
    </row>
    <row r="562" spans="12:13">
      <c r="L562" s="1"/>
      <c r="M562" s="1"/>
    </row>
    <row r="563" spans="12:13">
      <c r="L563" s="1"/>
      <c r="M563" s="1"/>
    </row>
    <row r="564" spans="12:13">
      <c r="L564" s="1"/>
      <c r="M564" s="1"/>
    </row>
    <row r="565" spans="12:13">
      <c r="L565" s="1"/>
      <c r="M565" s="1"/>
    </row>
    <row r="566" spans="12:13">
      <c r="L566" s="1"/>
      <c r="M566" s="1"/>
    </row>
    <row r="567" spans="12:13">
      <c r="L567" s="1"/>
      <c r="M567" s="1"/>
    </row>
    <row r="568" spans="12:13">
      <c r="L568" s="1"/>
      <c r="M568" s="1"/>
    </row>
    <row r="569" spans="12:13">
      <c r="L569" s="1"/>
      <c r="M569" s="1"/>
    </row>
    <row r="570" spans="12:13">
      <c r="L570" s="1"/>
      <c r="M570" s="1"/>
    </row>
    <row r="571" spans="12:13">
      <c r="L571" s="1"/>
      <c r="M571" s="1"/>
    </row>
    <row r="572" spans="12:13">
      <c r="L572" s="1"/>
      <c r="M572" s="1"/>
    </row>
    <row r="573" spans="12:13">
      <c r="L573" s="1"/>
      <c r="M573" s="1"/>
    </row>
    <row r="574" spans="12:13">
      <c r="L574" s="1"/>
      <c r="M574" s="1"/>
    </row>
    <row r="575" spans="12:13">
      <c r="L575" s="1"/>
      <c r="M575" s="1"/>
    </row>
    <row r="576" spans="12:13">
      <c r="L576" s="1"/>
      <c r="M576" s="1"/>
    </row>
    <row r="577" spans="12:13">
      <c r="L577" s="1"/>
      <c r="M577" s="1"/>
    </row>
    <row r="578" spans="12:13">
      <c r="L578" s="1"/>
      <c r="M578" s="1"/>
    </row>
    <row r="579" spans="12:13">
      <c r="L579" s="1"/>
      <c r="M579" s="1"/>
    </row>
    <row r="580" spans="12:13">
      <c r="L580" s="1"/>
      <c r="M580" s="1"/>
    </row>
    <row r="581" spans="12:13">
      <c r="L581" s="1"/>
      <c r="M581" s="1"/>
    </row>
    <row r="582" spans="12:13">
      <c r="L582" s="1"/>
      <c r="M582" s="1"/>
    </row>
    <row r="583" spans="12:13">
      <c r="L583" s="1"/>
      <c r="M583" s="1"/>
    </row>
    <row r="584" spans="12:13">
      <c r="L584" s="1"/>
      <c r="M584" s="1"/>
    </row>
    <row r="585" spans="12:13">
      <c r="L585" s="1"/>
      <c r="M585" s="1"/>
    </row>
    <row r="586" spans="12:13">
      <c r="L586" s="1"/>
      <c r="M586" s="1"/>
    </row>
    <row r="587" spans="12:13">
      <c r="L587" s="1"/>
      <c r="M587" s="1"/>
    </row>
    <row r="588" spans="12:13">
      <c r="L588" s="1"/>
      <c r="M588" s="1"/>
    </row>
    <row r="589" spans="12:13">
      <c r="L589" s="1"/>
      <c r="M589" s="1"/>
    </row>
    <row r="590" spans="12:13">
      <c r="L590" s="1"/>
      <c r="M590" s="1"/>
    </row>
    <row r="591" spans="12:13">
      <c r="L591" s="1"/>
      <c r="M591" s="1"/>
    </row>
    <row r="592" spans="12:13">
      <c r="L592" s="1"/>
      <c r="M592" s="1"/>
    </row>
    <row r="593" spans="12:13">
      <c r="L593" s="1"/>
      <c r="M593" s="1"/>
    </row>
    <row r="594" spans="12:13">
      <c r="L594" s="1"/>
      <c r="M594" s="1"/>
    </row>
    <row r="595" spans="12:13">
      <c r="L595" s="1"/>
      <c r="M595" s="1"/>
    </row>
    <row r="596" spans="12:13">
      <c r="L596" s="1"/>
      <c r="M596" s="1"/>
    </row>
    <row r="597" spans="12:13">
      <c r="L597" s="1"/>
      <c r="M597" s="1"/>
    </row>
    <row r="598" spans="12:13">
      <c r="L598" s="1"/>
      <c r="M598" s="1"/>
    </row>
    <row r="599" spans="12:13">
      <c r="L599" s="1"/>
      <c r="M599" s="1"/>
    </row>
    <row r="600" spans="12:13">
      <c r="L600" s="1"/>
      <c r="M600" s="1"/>
    </row>
    <row r="601" spans="12:13">
      <c r="L601" s="1"/>
      <c r="M601" s="1"/>
    </row>
    <row r="602" spans="12:13">
      <c r="L602" s="1"/>
      <c r="M602" s="1"/>
    </row>
    <row r="603" spans="12:13">
      <c r="L603" s="1"/>
      <c r="M603" s="1"/>
    </row>
    <row r="604" spans="12:13">
      <c r="L604" s="1"/>
      <c r="M604" s="1"/>
    </row>
    <row r="605" spans="12:13">
      <c r="L605" s="1"/>
      <c r="M605" s="1"/>
    </row>
    <row r="606" spans="12:13">
      <c r="L606" s="1"/>
      <c r="M606" s="1"/>
    </row>
    <row r="607" spans="12:13">
      <c r="L607" s="1"/>
      <c r="M607" s="1"/>
    </row>
    <row r="608" spans="12:13">
      <c r="L608" s="1"/>
      <c r="M608" s="1"/>
    </row>
    <row r="609" spans="12:13">
      <c r="L609" s="1"/>
      <c r="M609" s="1"/>
    </row>
    <row r="610" spans="12:13">
      <c r="L610" s="1"/>
      <c r="M610" s="1"/>
    </row>
    <row r="611" spans="12:13">
      <c r="L611" s="1"/>
      <c r="M611" s="1"/>
    </row>
    <row r="612" spans="12:13">
      <c r="L612" s="1"/>
      <c r="M612" s="1"/>
    </row>
    <row r="613" spans="12:13">
      <c r="L613" s="1"/>
      <c r="M613" s="1"/>
    </row>
    <row r="614" spans="12:13">
      <c r="L614" s="1"/>
      <c r="M614" s="1"/>
    </row>
    <row r="615" spans="12:13">
      <c r="L615" s="1"/>
      <c r="M615" s="1"/>
    </row>
    <row r="616" spans="12:13">
      <c r="L616" s="1"/>
      <c r="M616" s="1"/>
    </row>
    <row r="617" spans="12:13">
      <c r="L617" s="1"/>
      <c r="M617" s="1"/>
    </row>
    <row r="618" spans="12:13">
      <c r="L618" s="1"/>
      <c r="M618" s="1"/>
    </row>
    <row r="619" spans="12:13">
      <c r="L619" s="1"/>
      <c r="M619" s="1"/>
    </row>
    <row r="620" spans="12:13">
      <c r="L620" s="1"/>
      <c r="M620" s="1"/>
    </row>
    <row r="621" spans="12:13">
      <c r="L621" s="1"/>
      <c r="M621" s="1"/>
    </row>
    <row r="622" spans="12:13">
      <c r="L622" s="1"/>
      <c r="M622" s="1"/>
    </row>
    <row r="623" spans="12:13">
      <c r="L623" s="1"/>
      <c r="M623" s="1"/>
    </row>
    <row r="624" spans="12:13">
      <c r="L624" s="1"/>
      <c r="M624" s="1"/>
    </row>
    <row r="625" spans="12:13">
      <c r="L625" s="1"/>
      <c r="M625" s="1"/>
    </row>
    <row r="626" spans="12:13">
      <c r="L626" s="1"/>
      <c r="M626" s="1"/>
    </row>
    <row r="627" spans="12:13">
      <c r="L627" s="1"/>
      <c r="M627" s="1"/>
    </row>
    <row r="628" spans="12:13">
      <c r="L628" s="1"/>
      <c r="M628" s="1"/>
    </row>
    <row r="629" spans="12:13">
      <c r="L629" s="1"/>
      <c r="M629" s="1"/>
    </row>
    <row r="630" spans="12:13">
      <c r="L630" s="1"/>
      <c r="M630" s="1"/>
    </row>
    <row r="631" spans="12:13">
      <c r="L631" s="1"/>
      <c r="M631" s="1"/>
    </row>
    <row r="632" spans="12:13">
      <c r="L632" s="1"/>
      <c r="M632" s="1"/>
    </row>
    <row r="633" spans="12:13">
      <c r="L633" s="1"/>
      <c r="M633" s="1"/>
    </row>
    <row r="634" spans="12:13">
      <c r="L634" s="1"/>
      <c r="M634" s="1"/>
    </row>
    <row r="635" spans="12:13">
      <c r="L635" s="1"/>
      <c r="M635" s="1"/>
    </row>
    <row r="636" spans="12:13">
      <c r="L636" s="1"/>
      <c r="M636" s="1"/>
    </row>
    <row r="637" spans="12:13">
      <c r="L637" s="1"/>
      <c r="M637" s="1"/>
    </row>
    <row r="638" spans="12:13">
      <c r="L638" s="1"/>
      <c r="M638" s="1"/>
    </row>
    <row r="639" spans="12:13">
      <c r="L639" s="1"/>
      <c r="M639" s="1"/>
    </row>
    <row r="640" spans="12:13">
      <c r="L640" s="1"/>
      <c r="M640" s="1"/>
    </row>
    <row r="641" spans="12:13">
      <c r="L641" s="1"/>
      <c r="M641" s="1"/>
    </row>
    <row r="642" spans="12:13">
      <c r="L642" s="1"/>
      <c r="M642" s="1"/>
    </row>
    <row r="643" spans="12:13">
      <c r="L643" s="1"/>
      <c r="M643" s="1"/>
    </row>
    <row r="644" spans="12:13">
      <c r="L644" s="1"/>
      <c r="M644" s="1"/>
    </row>
    <row r="645" spans="12:13">
      <c r="L645" s="1"/>
      <c r="M645" s="1"/>
    </row>
    <row r="646" spans="12:13">
      <c r="L646" s="1"/>
      <c r="M646" s="1"/>
    </row>
    <row r="647" spans="12:13">
      <c r="L647" s="1"/>
      <c r="M647" s="1"/>
    </row>
    <row r="648" spans="12:13">
      <c r="L648" s="1"/>
      <c r="M648" s="1"/>
    </row>
    <row r="649" spans="12:13">
      <c r="L649" s="1"/>
      <c r="M649" s="1"/>
    </row>
    <row r="650" spans="12:13">
      <c r="L650" s="1"/>
      <c r="M650" s="1"/>
    </row>
    <row r="651" spans="12:13">
      <c r="L651" s="1"/>
      <c r="M651" s="1"/>
    </row>
    <row r="652" spans="12:13">
      <c r="L652" s="1"/>
      <c r="M652" s="1"/>
    </row>
    <row r="653" spans="12:13">
      <c r="L653" s="1"/>
      <c r="M653" s="1"/>
    </row>
    <row r="654" spans="12:13">
      <c r="L654" s="1"/>
      <c r="M654" s="1"/>
    </row>
    <row r="655" spans="12:13">
      <c r="L655" s="1"/>
      <c r="M655" s="1"/>
    </row>
    <row r="656" spans="12:13">
      <c r="L656" s="1"/>
      <c r="M656" s="1"/>
    </row>
    <row r="657" spans="12:13">
      <c r="L657" s="1"/>
      <c r="M657" s="1"/>
    </row>
    <row r="658" spans="12:13">
      <c r="L658" s="1"/>
      <c r="M658" s="1"/>
    </row>
    <row r="659" spans="12:13">
      <c r="L659" s="1"/>
      <c r="M659" s="1"/>
    </row>
    <row r="660" spans="12:13">
      <c r="L660" s="1"/>
      <c r="M660" s="1"/>
    </row>
    <row r="661" spans="12:13">
      <c r="L661" s="1"/>
      <c r="M661" s="1"/>
    </row>
    <row r="662" spans="12:13">
      <c r="L662" s="1"/>
      <c r="M662" s="1"/>
    </row>
    <row r="663" spans="12:13">
      <c r="L663" s="1"/>
      <c r="M663" s="1"/>
    </row>
    <row r="664" spans="12:13">
      <c r="L664" s="1"/>
      <c r="M664" s="1"/>
    </row>
    <row r="665" spans="12:13">
      <c r="L665" s="1"/>
      <c r="M665" s="1"/>
    </row>
    <row r="666" spans="12:13">
      <c r="L666" s="1"/>
      <c r="M666" s="1"/>
    </row>
    <row r="667" spans="12:13">
      <c r="L667" s="1"/>
      <c r="M667" s="1"/>
    </row>
    <row r="668" spans="12:13">
      <c r="L668" s="1"/>
      <c r="M668" s="1"/>
    </row>
    <row r="669" spans="12:13">
      <c r="L669" s="1"/>
      <c r="M669" s="1"/>
    </row>
    <row r="670" spans="12:13">
      <c r="L670" s="1"/>
      <c r="M670" s="1"/>
    </row>
    <row r="671" spans="12:13">
      <c r="L671" s="1"/>
      <c r="M671" s="1"/>
    </row>
    <row r="672" spans="12:13">
      <c r="L672" s="1"/>
      <c r="M672" s="1"/>
    </row>
    <row r="673" spans="12:13">
      <c r="L673" s="1"/>
      <c r="M673" s="1"/>
    </row>
    <row r="674" spans="12:13">
      <c r="L674" s="1"/>
      <c r="M674" s="1"/>
    </row>
    <row r="675" spans="12:13">
      <c r="L675" s="1"/>
      <c r="M675" s="1"/>
    </row>
    <row r="676" spans="12:13">
      <c r="L676" s="1"/>
      <c r="M676" s="1"/>
    </row>
    <row r="677" spans="12:13">
      <c r="L677" s="1"/>
      <c r="M677" s="1"/>
    </row>
    <row r="678" spans="12:13">
      <c r="L678" s="1"/>
      <c r="M678" s="1"/>
    </row>
    <row r="679" spans="12:13">
      <c r="L679" s="1"/>
      <c r="M679" s="1"/>
    </row>
    <row r="680" spans="12:13">
      <c r="L680" s="1"/>
      <c r="M680" s="1"/>
    </row>
    <row r="681" spans="12:13">
      <c r="L681" s="1"/>
      <c r="M681" s="1"/>
    </row>
    <row r="682" spans="12:13">
      <c r="L682" s="1"/>
      <c r="M682" s="1"/>
    </row>
    <row r="683" spans="12:13">
      <c r="L683" s="1"/>
      <c r="M683" s="1"/>
    </row>
    <row r="684" spans="12:13">
      <c r="L684" s="1"/>
      <c r="M684" s="1"/>
    </row>
    <row r="685" spans="12:13">
      <c r="L685" s="1"/>
      <c r="M685" s="1"/>
    </row>
    <row r="686" spans="12:13">
      <c r="L686" s="1"/>
      <c r="M686" s="1"/>
    </row>
    <row r="687" spans="12:13">
      <c r="L687" s="1"/>
      <c r="M687" s="1"/>
    </row>
    <row r="688" spans="12:13">
      <c r="L688" s="1"/>
      <c r="M688" s="1"/>
    </row>
    <row r="689" spans="12:13">
      <c r="L689" s="1"/>
      <c r="M689" s="1"/>
    </row>
    <row r="690" spans="12:13">
      <c r="L690" s="1"/>
      <c r="M690" s="1"/>
    </row>
    <row r="691" spans="12:13">
      <c r="L691" s="1"/>
      <c r="M691" s="1"/>
    </row>
    <row r="692" spans="12:13">
      <c r="L692" s="1"/>
      <c r="M692" s="1"/>
    </row>
    <row r="693" spans="12:13">
      <c r="L693" s="1"/>
      <c r="M693" s="1"/>
    </row>
    <row r="694" spans="12:13">
      <c r="L694" s="1"/>
      <c r="M694" s="1"/>
    </row>
    <row r="695" spans="12:13">
      <c r="L695" s="1"/>
      <c r="M695" s="1"/>
    </row>
    <row r="696" spans="12:13">
      <c r="L696" s="1"/>
      <c r="M696" s="1"/>
    </row>
    <row r="697" spans="12:13">
      <c r="L697" s="1"/>
      <c r="M697" s="1"/>
    </row>
    <row r="698" spans="12:13">
      <c r="L698" s="1"/>
      <c r="M698" s="1"/>
    </row>
    <row r="699" spans="12:13">
      <c r="L699" s="1"/>
      <c r="M699" s="1"/>
    </row>
    <row r="700" spans="12:13">
      <c r="L700" s="1"/>
      <c r="M700" s="1"/>
    </row>
    <row r="701" spans="12:13">
      <c r="L701" s="1"/>
      <c r="M701" s="1"/>
    </row>
    <row r="702" spans="12:13">
      <c r="L702" s="1"/>
      <c r="M702" s="1"/>
    </row>
    <row r="703" spans="12:13">
      <c r="L703" s="1"/>
      <c r="M703" s="1"/>
    </row>
    <row r="704" spans="12:13">
      <c r="L704" s="1"/>
      <c r="M704" s="1"/>
    </row>
    <row r="705" spans="12:13">
      <c r="L705" s="1"/>
      <c r="M705" s="1"/>
    </row>
    <row r="706" spans="12:13">
      <c r="L706" s="1"/>
      <c r="M706" s="1"/>
    </row>
    <row r="707" spans="12:13">
      <c r="L707" s="1"/>
      <c r="M707" s="1"/>
    </row>
    <row r="708" spans="12:13">
      <c r="L708" s="1"/>
      <c r="M708" s="1"/>
    </row>
    <row r="709" spans="12:13">
      <c r="L709" s="1"/>
      <c r="M709" s="1"/>
    </row>
    <row r="710" spans="12:13">
      <c r="L710" s="1"/>
      <c r="M710" s="1"/>
    </row>
    <row r="711" spans="12:13">
      <c r="L711" s="1"/>
      <c r="M711" s="1"/>
    </row>
    <row r="712" spans="12:13">
      <c r="L712" s="1"/>
      <c r="M712" s="1"/>
    </row>
    <row r="713" spans="12:13">
      <c r="L713" s="1"/>
      <c r="M713" s="1"/>
    </row>
    <row r="714" spans="12:13">
      <c r="L714" s="1"/>
      <c r="M714" s="1"/>
    </row>
    <row r="715" spans="12:13">
      <c r="L715" s="1"/>
      <c r="M715" s="1"/>
    </row>
    <row r="716" spans="12:13">
      <c r="L716" s="1"/>
      <c r="M716" s="1"/>
    </row>
    <row r="717" spans="12:13">
      <c r="L717" s="1"/>
      <c r="M717" s="1"/>
    </row>
    <row r="718" spans="12:13">
      <c r="L718" s="1"/>
      <c r="M718" s="1"/>
    </row>
    <row r="719" spans="12:13">
      <c r="L719" s="1"/>
      <c r="M719" s="1"/>
    </row>
    <row r="720" spans="12:13">
      <c r="L720" s="1"/>
      <c r="M720" s="1"/>
    </row>
    <row r="721" spans="12:13">
      <c r="L721" s="1"/>
      <c r="M721" s="1"/>
    </row>
    <row r="722" spans="12:13">
      <c r="L722" s="1"/>
      <c r="M722" s="1"/>
    </row>
    <row r="723" spans="12:13">
      <c r="L723" s="1"/>
      <c r="M723" s="1"/>
    </row>
    <row r="724" spans="12:13">
      <c r="L724" s="1"/>
      <c r="M724" s="1"/>
    </row>
    <row r="725" spans="12:13">
      <c r="L725" s="1"/>
      <c r="M725" s="1"/>
    </row>
    <row r="726" spans="12:13">
      <c r="L726" s="1"/>
      <c r="M726" s="1"/>
    </row>
    <row r="727" spans="12:13">
      <c r="L727" s="1"/>
      <c r="M727" s="1"/>
    </row>
    <row r="728" spans="12:13">
      <c r="L728" s="1"/>
      <c r="M728" s="1"/>
    </row>
    <row r="729" spans="12:13">
      <c r="L729" s="1"/>
      <c r="M729" s="1"/>
    </row>
    <row r="730" spans="12:13">
      <c r="L730" s="1"/>
      <c r="M730" s="1"/>
    </row>
    <row r="731" spans="12:13">
      <c r="L731" s="1"/>
      <c r="M731" s="1"/>
    </row>
    <row r="732" spans="12:13">
      <c r="L732" s="1"/>
      <c r="M732" s="1"/>
    </row>
    <row r="733" spans="12:13">
      <c r="L733" s="1"/>
      <c r="M733" s="1"/>
    </row>
    <row r="734" spans="12:13">
      <c r="L734" s="1"/>
      <c r="M734" s="1"/>
    </row>
    <row r="735" spans="12:13">
      <c r="L735" s="1"/>
      <c r="M735" s="1"/>
    </row>
    <row r="736" spans="12:13">
      <c r="L736" s="1"/>
      <c r="M736" s="1"/>
    </row>
    <row r="737" spans="12:13">
      <c r="L737" s="1"/>
      <c r="M737" s="1"/>
    </row>
    <row r="738" spans="12:13">
      <c r="L738" s="1"/>
      <c r="M738" s="1"/>
    </row>
    <row r="739" spans="12:13">
      <c r="L739" s="1"/>
      <c r="M739" s="1"/>
    </row>
    <row r="740" spans="12:13">
      <c r="L740" s="1"/>
      <c r="M740" s="1"/>
    </row>
    <row r="741" spans="12:13">
      <c r="L741" s="1"/>
      <c r="M741" s="1"/>
    </row>
    <row r="742" spans="12:13">
      <c r="L742" s="1"/>
      <c r="M742" s="1"/>
    </row>
    <row r="743" spans="12:13">
      <c r="L743" s="1"/>
      <c r="M743" s="1"/>
    </row>
    <row r="744" spans="12:13">
      <c r="L744" s="1"/>
      <c r="M744" s="1"/>
    </row>
    <row r="745" spans="12:13">
      <c r="L745" s="1"/>
      <c r="M745" s="1"/>
    </row>
    <row r="746" spans="12:13">
      <c r="L746" s="1"/>
      <c r="M746" s="1"/>
    </row>
    <row r="747" spans="12:13">
      <c r="L747" s="1"/>
      <c r="M747" s="1"/>
    </row>
    <row r="748" spans="12:13">
      <c r="L748" s="1"/>
      <c r="M748" s="1"/>
    </row>
    <row r="749" spans="12:13">
      <c r="L749" s="1"/>
      <c r="M749" s="1"/>
    </row>
    <row r="750" spans="12:13">
      <c r="L750" s="1"/>
      <c r="M750" s="1"/>
    </row>
    <row r="751" spans="12:13">
      <c r="L751" s="1"/>
      <c r="M751" s="1"/>
    </row>
    <row r="752" spans="12:13">
      <c r="L752" s="1"/>
      <c r="M752" s="1"/>
    </row>
    <row r="753" spans="12:13">
      <c r="L753" s="1"/>
      <c r="M753" s="1"/>
    </row>
    <row r="754" spans="12:13">
      <c r="L754" s="1"/>
      <c r="M754" s="1"/>
    </row>
    <row r="755" spans="12:13">
      <c r="L755" s="1"/>
      <c r="M755" s="1"/>
    </row>
    <row r="756" spans="12:13">
      <c r="L756" s="1"/>
      <c r="M756" s="1"/>
    </row>
    <row r="757" spans="12:13">
      <c r="L757" s="1"/>
      <c r="M757" s="1"/>
    </row>
    <row r="758" spans="12:13">
      <c r="L758" s="1"/>
      <c r="M758" s="1"/>
    </row>
    <row r="759" spans="12:13">
      <c r="L759" s="1"/>
      <c r="M759" s="1"/>
    </row>
    <row r="760" spans="12:13">
      <c r="L760" s="1"/>
      <c r="M760" s="1"/>
    </row>
    <row r="761" spans="12:13">
      <c r="L761" s="1"/>
      <c r="M761" s="1"/>
    </row>
    <row r="762" spans="12:13">
      <c r="L762" s="1"/>
      <c r="M762" s="1"/>
    </row>
    <row r="763" spans="12:13">
      <c r="L763" s="1"/>
      <c r="M763" s="1"/>
    </row>
    <row r="764" spans="12:13">
      <c r="L764" s="1"/>
      <c r="M764" s="1"/>
    </row>
    <row r="765" spans="12:13">
      <c r="L765" s="1"/>
      <c r="M765" s="1"/>
    </row>
    <row r="766" spans="12:13">
      <c r="L766" s="1"/>
      <c r="M766" s="1"/>
    </row>
    <row r="767" spans="12:13">
      <c r="L767" s="1"/>
      <c r="M767" s="1"/>
    </row>
    <row r="768" spans="12:13">
      <c r="L768" s="1"/>
      <c r="M768" s="1"/>
    </row>
    <row r="769" spans="12:13">
      <c r="L769" s="1"/>
      <c r="M769" s="1"/>
    </row>
    <row r="770" spans="12:13">
      <c r="L770" s="1"/>
      <c r="M770" s="1"/>
    </row>
    <row r="771" spans="12:13">
      <c r="L771" s="1"/>
      <c r="M771" s="1"/>
    </row>
    <row r="772" spans="12:13">
      <c r="L772" s="1"/>
      <c r="M772" s="1"/>
    </row>
    <row r="773" spans="12:13">
      <c r="L773" s="1"/>
      <c r="M773" s="1"/>
    </row>
    <row r="774" spans="12:13">
      <c r="L774" s="1"/>
      <c r="M774" s="1"/>
    </row>
    <row r="775" spans="12:13">
      <c r="L775" s="1"/>
      <c r="M775" s="1"/>
    </row>
    <row r="776" spans="12:13">
      <c r="L776" s="1"/>
      <c r="M776" s="1"/>
    </row>
    <row r="777" spans="12:13">
      <c r="L777" s="1"/>
      <c r="M777" s="1"/>
    </row>
    <row r="778" spans="12:13">
      <c r="L778" s="1"/>
      <c r="M778" s="1"/>
    </row>
    <row r="779" spans="12:13">
      <c r="L779" s="1"/>
      <c r="M779" s="1"/>
    </row>
    <row r="780" spans="12:13">
      <c r="L780" s="1"/>
      <c r="M780" s="1"/>
    </row>
    <row r="781" spans="12:13">
      <c r="L781" s="1"/>
      <c r="M781" s="1"/>
    </row>
    <row r="782" spans="12:13">
      <c r="L782" s="1"/>
      <c r="M782" s="1"/>
    </row>
    <row r="783" spans="12:13">
      <c r="L783" s="1"/>
      <c r="M783" s="1"/>
    </row>
    <row r="784" spans="12:13">
      <c r="L784" s="1"/>
      <c r="M784" s="1"/>
    </row>
    <row r="785" spans="12:13">
      <c r="L785" s="1"/>
      <c r="M785" s="1"/>
    </row>
    <row r="786" spans="12:13">
      <c r="L786" s="1"/>
      <c r="M786" s="1"/>
    </row>
    <row r="787" spans="12:13">
      <c r="L787" s="1"/>
      <c r="M787" s="1"/>
    </row>
    <row r="788" spans="12:13">
      <c r="L788" s="1"/>
      <c r="M788" s="1"/>
    </row>
    <row r="789" spans="12:13">
      <c r="L789" s="1"/>
      <c r="M789" s="1"/>
    </row>
    <row r="790" spans="12:13">
      <c r="L790" s="1"/>
      <c r="M790" s="1"/>
    </row>
    <row r="791" spans="12:13">
      <c r="L791" s="1"/>
      <c r="M791" s="1"/>
    </row>
    <row r="792" spans="12:13">
      <c r="L792" s="1"/>
      <c r="M792" s="1"/>
    </row>
    <row r="793" spans="12:13">
      <c r="L793" s="1"/>
      <c r="M793" s="1"/>
    </row>
    <row r="794" spans="12:13">
      <c r="L794" s="1"/>
      <c r="M794" s="1"/>
    </row>
    <row r="795" spans="12:13">
      <c r="L795" s="1"/>
      <c r="M795" s="1"/>
    </row>
    <row r="796" spans="12:13">
      <c r="L796" s="1"/>
      <c r="M796" s="1"/>
    </row>
    <row r="797" spans="12:13">
      <c r="L797" s="1"/>
      <c r="M797" s="1"/>
    </row>
    <row r="798" spans="12:13">
      <c r="L798" s="1"/>
      <c r="M798" s="1"/>
    </row>
    <row r="799" spans="12:13">
      <c r="L799" s="1"/>
      <c r="M799" s="1"/>
    </row>
    <row r="800" spans="12:13">
      <c r="L800" s="1"/>
      <c r="M800" s="1"/>
    </row>
    <row r="801" spans="12:13">
      <c r="L801" s="1"/>
      <c r="M801" s="1"/>
    </row>
    <row r="802" spans="12:13">
      <c r="L802" s="1"/>
      <c r="M802" s="1"/>
    </row>
    <row r="803" spans="12:13">
      <c r="L803" s="1"/>
      <c r="M803" s="1"/>
    </row>
    <row r="804" spans="12:13">
      <c r="L804" s="1"/>
      <c r="M804" s="1"/>
    </row>
    <row r="805" spans="12:13">
      <c r="L805" s="1"/>
      <c r="M805" s="1"/>
    </row>
    <row r="806" spans="12:13">
      <c r="L806" s="1"/>
      <c r="M806" s="1"/>
    </row>
    <row r="807" spans="12:13">
      <c r="L807" s="1"/>
      <c r="M807" s="1"/>
    </row>
    <row r="808" spans="12:13">
      <c r="L808" s="1"/>
      <c r="M808" s="1"/>
    </row>
    <row r="809" spans="12:13">
      <c r="L809" s="1"/>
      <c r="M809" s="1"/>
    </row>
    <row r="810" spans="12:13">
      <c r="L810" s="1"/>
      <c r="M810" s="1"/>
    </row>
    <row r="811" spans="12:13">
      <c r="L811" s="1"/>
      <c r="M811" s="1"/>
    </row>
    <row r="812" spans="12:13">
      <c r="L812" s="1"/>
      <c r="M812" s="1"/>
    </row>
    <row r="813" spans="12:13">
      <c r="L813" s="1"/>
      <c r="M813" s="1"/>
    </row>
    <row r="814" spans="12:13">
      <c r="L814" s="1"/>
      <c r="M814" s="1"/>
    </row>
    <row r="815" spans="12:13">
      <c r="L815" s="1"/>
      <c r="M815" s="1"/>
    </row>
    <row r="816" spans="12:13">
      <c r="L816" s="1"/>
      <c r="M816" s="1"/>
    </row>
    <row r="817" spans="12:13">
      <c r="L817" s="1"/>
      <c r="M817" s="1"/>
    </row>
    <row r="818" spans="12:13">
      <c r="L818" s="1"/>
      <c r="M818" s="1"/>
    </row>
    <row r="819" spans="12:13">
      <c r="L819" s="1"/>
      <c r="M819" s="1"/>
    </row>
    <row r="820" spans="12:13">
      <c r="L820" s="1"/>
      <c r="M820" s="1"/>
    </row>
    <row r="821" spans="12:13">
      <c r="L821" s="1"/>
      <c r="M821" s="1"/>
    </row>
    <row r="822" spans="12:13">
      <c r="L822" s="1"/>
      <c r="M822" s="1"/>
    </row>
    <row r="823" spans="12:13">
      <c r="L823" s="1"/>
      <c r="M823" s="1"/>
    </row>
    <row r="824" spans="12:13">
      <c r="L824" s="1"/>
      <c r="M824" s="1"/>
    </row>
    <row r="825" spans="12:13">
      <c r="L825" s="1"/>
      <c r="M825" s="1"/>
    </row>
    <row r="826" spans="12:13">
      <c r="L826" s="1"/>
      <c r="M826" s="1"/>
    </row>
    <row r="827" spans="12:13">
      <c r="L827" s="1"/>
      <c r="M827" s="1"/>
    </row>
    <row r="828" spans="12:13">
      <c r="L828" s="1"/>
      <c r="M828" s="1"/>
    </row>
    <row r="829" spans="12:13">
      <c r="L829" s="1"/>
      <c r="M829" s="1"/>
    </row>
    <row r="830" spans="12:13">
      <c r="L830" s="1"/>
      <c r="M830" s="1"/>
    </row>
    <row r="831" spans="12:13">
      <c r="L831" s="1"/>
      <c r="M831" s="1"/>
    </row>
    <row r="832" spans="12:13">
      <c r="L832" s="1"/>
      <c r="M832" s="1"/>
    </row>
    <row r="833" spans="12:13">
      <c r="L833" s="1"/>
      <c r="M833" s="1"/>
    </row>
    <row r="834" spans="12:13">
      <c r="L834" s="1"/>
      <c r="M834" s="1"/>
    </row>
    <row r="835" spans="12:13">
      <c r="L835" s="1"/>
      <c r="M835" s="1"/>
    </row>
    <row r="836" spans="12:13">
      <c r="L836" s="1"/>
      <c r="M836" s="1"/>
    </row>
    <row r="837" spans="12:13">
      <c r="L837" s="1"/>
      <c r="M837" s="1"/>
    </row>
    <row r="838" spans="12:13">
      <c r="L838" s="1"/>
      <c r="M838" s="1"/>
    </row>
    <row r="839" spans="12:13">
      <c r="L839" s="1"/>
      <c r="M839" s="1"/>
    </row>
    <row r="840" spans="12:13">
      <c r="L840" s="1"/>
      <c r="M840" s="1"/>
    </row>
    <row r="841" spans="12:13">
      <c r="L841" s="1"/>
      <c r="M841" s="1"/>
    </row>
    <row r="842" spans="12:13">
      <c r="L842" s="1"/>
      <c r="M842" s="1"/>
    </row>
    <row r="843" spans="12:13">
      <c r="L843" s="1"/>
      <c r="M843" s="1"/>
    </row>
    <row r="844" spans="12:13">
      <c r="L844" s="1"/>
      <c r="M844" s="1"/>
    </row>
    <row r="845" spans="12:13">
      <c r="L845" s="1"/>
      <c r="M845" s="1"/>
    </row>
    <row r="846" spans="12:13">
      <c r="L846" s="1"/>
      <c r="M846" s="1"/>
    </row>
    <row r="847" spans="12:13">
      <c r="L847" s="1"/>
      <c r="M847" s="1"/>
    </row>
    <row r="848" spans="12:13">
      <c r="L848" s="1"/>
      <c r="M848" s="1"/>
    </row>
    <row r="849" spans="12:13">
      <c r="L849" s="1"/>
      <c r="M849" s="1"/>
    </row>
    <row r="850" spans="12:13">
      <c r="L850" s="1"/>
      <c r="M850" s="1"/>
    </row>
    <row r="851" spans="12:13">
      <c r="L851" s="1"/>
      <c r="M851" s="1"/>
    </row>
    <row r="852" spans="12:13">
      <c r="L852" s="1"/>
      <c r="M852" s="1"/>
    </row>
    <row r="853" spans="12:13">
      <c r="L853" s="1"/>
      <c r="M853" s="1"/>
    </row>
    <row r="854" spans="12:13">
      <c r="L854" s="1"/>
      <c r="M854" s="1"/>
    </row>
    <row r="855" spans="12:13">
      <c r="L855" s="1"/>
      <c r="M855" s="1"/>
    </row>
    <row r="856" spans="12:13">
      <c r="L856" s="1"/>
      <c r="M856" s="1"/>
    </row>
    <row r="857" spans="12:13">
      <c r="L857" s="1"/>
      <c r="M857" s="1"/>
    </row>
    <row r="858" spans="12:13">
      <c r="L858" s="1"/>
      <c r="M858" s="1"/>
    </row>
    <row r="859" spans="12:13">
      <c r="L859" s="1"/>
      <c r="M859" s="1"/>
    </row>
    <row r="860" spans="12:13">
      <c r="L860" s="1"/>
      <c r="M860" s="1"/>
    </row>
    <row r="861" spans="12:13">
      <c r="L861" s="1"/>
      <c r="M861" s="1"/>
    </row>
    <row r="862" spans="12:13">
      <c r="L862" s="1"/>
      <c r="M862" s="1"/>
    </row>
    <row r="863" spans="12:13">
      <c r="L863" s="1"/>
      <c r="M863" s="1"/>
    </row>
    <row r="864" spans="12:13">
      <c r="L864" s="1"/>
      <c r="M864" s="1"/>
    </row>
    <row r="865" spans="12:13">
      <c r="L865" s="1"/>
      <c r="M865" s="1"/>
    </row>
    <row r="866" spans="12:13">
      <c r="L866" s="1"/>
      <c r="M866" s="1"/>
    </row>
    <row r="867" spans="12:13">
      <c r="L867" s="1"/>
      <c r="M867" s="1"/>
    </row>
    <row r="868" spans="12:13">
      <c r="L868" s="1"/>
      <c r="M868" s="1"/>
    </row>
    <row r="869" spans="12:13">
      <c r="L869" s="1"/>
      <c r="M869" s="1"/>
    </row>
    <row r="870" spans="12:13">
      <c r="L870" s="1"/>
      <c r="M870" s="1"/>
    </row>
    <row r="871" spans="12:13">
      <c r="L871" s="1"/>
      <c r="M871" s="1"/>
    </row>
    <row r="872" spans="12:13">
      <c r="L872" s="1"/>
      <c r="M872" s="1"/>
    </row>
    <row r="873" spans="12:13">
      <c r="L873" s="1"/>
      <c r="M873" s="1"/>
    </row>
    <row r="874" spans="12:13">
      <c r="L874" s="1"/>
      <c r="M874" s="1"/>
    </row>
    <row r="875" spans="12:13">
      <c r="L875" s="1"/>
      <c r="M875" s="1"/>
    </row>
    <row r="876" spans="12:13">
      <c r="L876" s="1"/>
      <c r="M876" s="1"/>
    </row>
    <row r="877" spans="12:13">
      <c r="L877" s="1"/>
      <c r="M877" s="1"/>
    </row>
    <row r="878" spans="12:13">
      <c r="L878" s="1"/>
      <c r="M878" s="1"/>
    </row>
    <row r="879" spans="12:13">
      <c r="L879" s="1"/>
      <c r="M879" s="1"/>
    </row>
    <row r="880" spans="12:13">
      <c r="L880" s="1"/>
      <c r="M880" s="1"/>
    </row>
    <row r="881" spans="12:13">
      <c r="L881" s="1"/>
      <c r="M881" s="1"/>
    </row>
    <row r="882" spans="12:13">
      <c r="L882" s="1"/>
      <c r="M882" s="1"/>
    </row>
    <row r="883" spans="12:13">
      <c r="L883" s="1"/>
      <c r="M883" s="1"/>
    </row>
    <row r="884" spans="12:13">
      <c r="L884" s="1"/>
      <c r="M884" s="1"/>
    </row>
    <row r="885" spans="12:13">
      <c r="L885" s="1"/>
      <c r="M885" s="1"/>
    </row>
    <row r="886" spans="12:13">
      <c r="L886" s="1"/>
      <c r="M886" s="1"/>
    </row>
    <row r="887" spans="12:13">
      <c r="L887" s="1"/>
      <c r="M887" s="1"/>
    </row>
    <row r="888" spans="12:13">
      <c r="L888" s="1"/>
      <c r="M888" s="1"/>
    </row>
    <row r="889" spans="12:13">
      <c r="L889" s="1"/>
      <c r="M889" s="1"/>
    </row>
    <row r="890" spans="12:13">
      <c r="L890" s="1"/>
      <c r="M890" s="1"/>
    </row>
    <row r="891" spans="12:13">
      <c r="L891" s="1"/>
      <c r="M891" s="1"/>
    </row>
    <row r="892" spans="12:13">
      <c r="L892" s="1"/>
      <c r="M892" s="1"/>
    </row>
    <row r="893" spans="12:13">
      <c r="L893" s="1"/>
      <c r="M893" s="1"/>
    </row>
    <row r="894" spans="12:13">
      <c r="L894" s="1"/>
      <c r="M894" s="1"/>
    </row>
    <row r="895" spans="12:13">
      <c r="L895" s="1"/>
      <c r="M895" s="1"/>
    </row>
    <row r="896" spans="12:13">
      <c r="L896" s="1"/>
      <c r="M896" s="1"/>
    </row>
    <row r="897" spans="12:13">
      <c r="L897" s="1"/>
      <c r="M897" s="1"/>
    </row>
    <row r="898" spans="12:13">
      <c r="L898" s="1"/>
      <c r="M898" s="1"/>
    </row>
    <row r="899" spans="12:13">
      <c r="L899" s="1"/>
      <c r="M899" s="1"/>
    </row>
    <row r="900" spans="12:13">
      <c r="L900" s="1"/>
      <c r="M900" s="1"/>
    </row>
    <row r="901" spans="12:13">
      <c r="L901" s="1"/>
      <c r="M901" s="1"/>
    </row>
    <row r="902" spans="12:13">
      <c r="L902" s="1"/>
      <c r="M902" s="1"/>
    </row>
    <row r="903" spans="12:13">
      <c r="L903" s="1"/>
      <c r="M903" s="1"/>
    </row>
    <row r="904" spans="12:13">
      <c r="L904" s="1"/>
      <c r="M904" s="1"/>
    </row>
    <row r="905" spans="12:13">
      <c r="L905" s="1"/>
      <c r="M905" s="1"/>
    </row>
    <row r="906" spans="12:13">
      <c r="L906" s="1"/>
      <c r="M906" s="1"/>
    </row>
    <row r="907" spans="12:13">
      <c r="L907" s="1"/>
      <c r="M907" s="1"/>
    </row>
    <row r="908" spans="12:13">
      <c r="L908" s="1"/>
      <c r="M908" s="1"/>
    </row>
    <row r="909" spans="12:13">
      <c r="L909" s="1"/>
      <c r="M909" s="1"/>
    </row>
    <row r="910" spans="12:13">
      <c r="L910" s="1"/>
      <c r="M910" s="1"/>
    </row>
    <row r="911" spans="12:13">
      <c r="L911" s="1"/>
      <c r="M911" s="1"/>
    </row>
    <row r="912" spans="12:13">
      <c r="L912" s="1"/>
      <c r="M912" s="1"/>
    </row>
    <row r="913" spans="12:13">
      <c r="L913" s="1"/>
      <c r="M913" s="1"/>
    </row>
    <row r="914" spans="12:13">
      <c r="L914" s="1"/>
      <c r="M914" s="1"/>
    </row>
    <row r="915" spans="12:13">
      <c r="L915" s="1"/>
      <c r="M915" s="1"/>
    </row>
    <row r="916" spans="12:13">
      <c r="L916" s="1"/>
      <c r="M916" s="1"/>
    </row>
    <row r="917" spans="12:13">
      <c r="L917" s="1"/>
      <c r="M917" s="1"/>
    </row>
    <row r="918" spans="12:13">
      <c r="L918" s="1"/>
      <c r="M918" s="1"/>
    </row>
    <row r="919" spans="12:13">
      <c r="L919" s="1"/>
      <c r="M919" s="1"/>
    </row>
    <row r="920" spans="12:13">
      <c r="L920" s="1"/>
      <c r="M920" s="1"/>
    </row>
    <row r="921" spans="12:13">
      <c r="L921" s="1"/>
      <c r="M921" s="1"/>
    </row>
    <row r="922" spans="12:13">
      <c r="L922" s="1"/>
      <c r="M922" s="1"/>
    </row>
    <row r="923" spans="12:13">
      <c r="L923" s="1"/>
      <c r="M923" s="1"/>
    </row>
    <row r="924" spans="12:13">
      <c r="L924" s="1"/>
      <c r="M924" s="1"/>
    </row>
    <row r="925" spans="12:13">
      <c r="L925" s="1"/>
      <c r="M925" s="1"/>
    </row>
    <row r="926" spans="12:13">
      <c r="L926" s="1"/>
      <c r="M926" s="1"/>
    </row>
    <row r="927" spans="12:13">
      <c r="L927" s="1"/>
      <c r="M927" s="1"/>
    </row>
    <row r="928" spans="12:13">
      <c r="L928" s="1"/>
      <c r="M928" s="1"/>
    </row>
    <row r="929" spans="12:13">
      <c r="L929" s="1"/>
      <c r="M929" s="1"/>
    </row>
    <row r="930" spans="12:13">
      <c r="L930" s="1"/>
      <c r="M930" s="1"/>
    </row>
    <row r="931" spans="12:13">
      <c r="L931" s="1"/>
      <c r="M931" s="1"/>
    </row>
    <row r="932" spans="12:13">
      <c r="L932" s="1"/>
      <c r="M932" s="1"/>
    </row>
    <row r="933" spans="12:13">
      <c r="L933" s="1"/>
      <c r="M933" s="1"/>
    </row>
    <row r="934" spans="12:13">
      <c r="L934" s="1"/>
      <c r="M934" s="1"/>
    </row>
    <row r="935" spans="12:13">
      <c r="L935" s="1"/>
      <c r="M935" s="1"/>
    </row>
    <row r="936" spans="12:13">
      <c r="L936" s="1"/>
      <c r="M936" s="1"/>
    </row>
    <row r="937" spans="12:13">
      <c r="L937" s="1"/>
      <c r="M937" s="1"/>
    </row>
    <row r="938" spans="12:13">
      <c r="L938" s="1"/>
      <c r="M938" s="1"/>
    </row>
    <row r="939" spans="12:13">
      <c r="L939" s="1"/>
      <c r="M939" s="1"/>
    </row>
    <row r="940" spans="12:13">
      <c r="L940" s="1"/>
      <c r="M940" s="1"/>
    </row>
    <row r="941" spans="12:13">
      <c r="L941" s="1"/>
      <c r="M941" s="1"/>
    </row>
    <row r="942" spans="12:13">
      <c r="L942" s="1"/>
      <c r="M942" s="1"/>
    </row>
    <row r="943" spans="12:13">
      <c r="L943" s="1"/>
      <c r="M943" s="1"/>
    </row>
    <row r="944" spans="12:13">
      <c r="L944" s="1"/>
      <c r="M944" s="1"/>
    </row>
    <row r="945" spans="12:13">
      <c r="L945" s="1"/>
      <c r="M945" s="1"/>
    </row>
    <row r="946" spans="12:13">
      <c r="L946" s="1"/>
      <c r="M946" s="1"/>
    </row>
    <row r="947" spans="12:13">
      <c r="L947" s="1"/>
      <c r="M947" s="1"/>
    </row>
    <row r="948" spans="12:13">
      <c r="L948" s="1"/>
      <c r="M948" s="1"/>
    </row>
    <row r="949" spans="12:13">
      <c r="L949" s="1"/>
      <c r="M949" s="1"/>
    </row>
    <row r="950" spans="12:13">
      <c r="L950" s="1"/>
      <c r="M950" s="1"/>
    </row>
    <row r="951" spans="12:13">
      <c r="L951" s="1"/>
      <c r="M951" s="1"/>
    </row>
    <row r="952" spans="12:13">
      <c r="L952" s="1"/>
      <c r="M952" s="1"/>
    </row>
    <row r="953" spans="12:13">
      <c r="L953" s="1"/>
      <c r="M953" s="1"/>
    </row>
    <row r="954" spans="12:13">
      <c r="L954" s="1"/>
      <c r="M954" s="1"/>
    </row>
    <row r="955" spans="12:13">
      <c r="L955" s="1"/>
      <c r="M955" s="1"/>
    </row>
    <row r="956" spans="12:13">
      <c r="L956" s="1"/>
      <c r="M956" s="1"/>
    </row>
    <row r="957" spans="12:13">
      <c r="L957" s="1"/>
      <c r="M957" s="1"/>
    </row>
    <row r="958" spans="12:13">
      <c r="L958" s="1"/>
      <c r="M958" s="1"/>
    </row>
    <row r="959" spans="12:13">
      <c r="L959" s="1"/>
      <c r="M959" s="1"/>
    </row>
    <row r="960" spans="12:13">
      <c r="L960" s="1"/>
      <c r="M960" s="1"/>
    </row>
    <row r="961" spans="12:13">
      <c r="L961" s="1"/>
      <c r="M961" s="1"/>
    </row>
    <row r="962" spans="12:13">
      <c r="L962" s="1"/>
      <c r="M962" s="1"/>
    </row>
    <row r="963" spans="12:13">
      <c r="L963" s="1"/>
      <c r="M963" s="1"/>
    </row>
    <row r="964" spans="12:13">
      <c r="L964" s="1"/>
      <c r="M964" s="1"/>
    </row>
    <row r="965" spans="12:13">
      <c r="L965" s="1"/>
      <c r="M965" s="1"/>
    </row>
    <row r="966" spans="12:13">
      <c r="L966" s="1"/>
      <c r="M966" s="1"/>
    </row>
    <row r="967" spans="12:13">
      <c r="L967" s="1"/>
      <c r="M967" s="1"/>
    </row>
    <row r="968" spans="12:13">
      <c r="L968" s="1"/>
      <c r="M968" s="1"/>
    </row>
    <row r="969" spans="12:13">
      <c r="L969" s="1"/>
      <c r="M969" s="1"/>
    </row>
    <row r="970" spans="12:13">
      <c r="L970" s="1"/>
      <c r="M970" s="1"/>
    </row>
    <row r="971" spans="12:13">
      <c r="L971" s="1"/>
      <c r="M971" s="1"/>
    </row>
    <row r="972" spans="12:13">
      <c r="L972" s="1"/>
      <c r="M972" s="1"/>
    </row>
    <row r="973" spans="12:13">
      <c r="L973" s="1"/>
      <c r="M973" s="1"/>
    </row>
    <row r="974" spans="12:13">
      <c r="L974" s="1"/>
      <c r="M974" s="1"/>
    </row>
    <row r="975" spans="12:13">
      <c r="L975" s="1"/>
      <c r="M975" s="1"/>
    </row>
    <row r="976" spans="12:13">
      <c r="L976" s="1"/>
      <c r="M976" s="1"/>
    </row>
    <row r="977" spans="12:13">
      <c r="L977" s="1"/>
      <c r="M977" s="1"/>
    </row>
    <row r="978" spans="12:13">
      <c r="L978" s="1"/>
      <c r="M978" s="1"/>
    </row>
    <row r="979" spans="12:13">
      <c r="L979" s="1"/>
      <c r="M979" s="1"/>
    </row>
    <row r="980" spans="12:13">
      <c r="L980" s="1"/>
      <c r="M980" s="1"/>
    </row>
    <row r="981" spans="12:13">
      <c r="L981" s="1"/>
      <c r="M981" s="1"/>
    </row>
    <row r="982" spans="12:13">
      <c r="L982" s="1"/>
      <c r="M982" s="1"/>
    </row>
    <row r="983" spans="12:13">
      <c r="L983" s="1"/>
      <c r="M983" s="1"/>
    </row>
    <row r="984" spans="12:13">
      <c r="L984" s="1"/>
      <c r="M984" s="1"/>
    </row>
    <row r="985" spans="12:13">
      <c r="L985" s="1"/>
      <c r="M985" s="1"/>
    </row>
    <row r="986" spans="12:13">
      <c r="L986" s="1"/>
      <c r="M986" s="1"/>
    </row>
    <row r="987" spans="12:13">
      <c r="L987" s="1"/>
      <c r="M987" s="1"/>
    </row>
    <row r="988" spans="12:13">
      <c r="L988" s="1"/>
      <c r="M988" s="1"/>
    </row>
    <row r="989" spans="12:13">
      <c r="L989" s="1"/>
      <c r="M989" s="1"/>
    </row>
    <row r="990" spans="12:13">
      <c r="L990" s="1"/>
      <c r="M990" s="1"/>
    </row>
    <row r="991" spans="12:13">
      <c r="L991" s="1"/>
      <c r="M991" s="1"/>
    </row>
    <row r="992" spans="12:13">
      <c r="L992" s="1"/>
      <c r="M992" s="1"/>
    </row>
    <row r="993" spans="12:13">
      <c r="L993" s="1"/>
      <c r="M993" s="1"/>
    </row>
    <row r="994" spans="12:13">
      <c r="L994" s="1"/>
      <c r="M994" s="1"/>
    </row>
    <row r="995" spans="12:13">
      <c r="L995" s="1"/>
      <c r="M995" s="1"/>
    </row>
    <row r="996" spans="12:13">
      <c r="L996" s="1"/>
      <c r="M996" s="1"/>
    </row>
    <row r="997" spans="12:13">
      <c r="L997" s="1"/>
      <c r="M997" s="1"/>
    </row>
    <row r="998" spans="12:13">
      <c r="L998" s="1"/>
      <c r="M998" s="1"/>
    </row>
    <row r="999" spans="12:13">
      <c r="L999" s="1"/>
      <c r="M999" s="1"/>
    </row>
    <row r="1000" spans="12:13">
      <c r="L1000" s="1"/>
      <c r="M1000" s="1"/>
    </row>
    <row r="1001" spans="12:13">
      <c r="L1001" s="1"/>
      <c r="M1001" s="1"/>
    </row>
    <row r="1002" spans="12:13">
      <c r="L1002" s="1"/>
      <c r="M1002" s="1"/>
    </row>
    <row r="1003" spans="12:13">
      <c r="L1003" s="1"/>
      <c r="M1003" s="1"/>
    </row>
    <row r="1004" spans="12:13">
      <c r="L1004" s="1"/>
      <c r="M1004" s="1"/>
    </row>
    <row r="1005" spans="12:13">
      <c r="L1005" s="1"/>
      <c r="M1005" s="1"/>
    </row>
    <row r="1006" spans="12:13">
      <c r="L1006" s="1"/>
      <c r="M1006" s="1"/>
    </row>
    <row r="1007" spans="12:13">
      <c r="L1007" s="1"/>
      <c r="M1007" s="1"/>
    </row>
    <row r="1008" spans="12:13">
      <c r="L1008" s="1"/>
      <c r="M1008" s="1"/>
    </row>
    <row r="1009" spans="12:13">
      <c r="L1009" s="1"/>
      <c r="M1009" s="1"/>
    </row>
    <row r="1010" spans="12:13">
      <c r="L1010" s="1"/>
      <c r="M1010" s="1"/>
    </row>
    <row r="1011" spans="12:13">
      <c r="L1011" s="1"/>
      <c r="M1011" s="1"/>
    </row>
    <row r="1012" spans="12:13">
      <c r="L1012" s="1"/>
      <c r="M1012" s="1"/>
    </row>
    <row r="1013" spans="12:13">
      <c r="L1013" s="1"/>
      <c r="M1013" s="1"/>
    </row>
    <row r="1014" spans="12:13">
      <c r="L1014" s="1"/>
      <c r="M1014" s="1"/>
    </row>
  </sheetData>
  <sortState ref="A2:D33">
    <sortCondition descending="1" ref="D1:D33"/>
  </sortState>
  <mergeCells count="17">
    <mergeCell ref="N1:Q1"/>
    <mergeCell ref="F2:H2"/>
    <mergeCell ref="F6:H6"/>
    <mergeCell ref="I2:K2"/>
    <mergeCell ref="I6:K6"/>
    <mergeCell ref="G5:H5"/>
    <mergeCell ref="G3:H3"/>
    <mergeCell ref="G4:H4"/>
    <mergeCell ref="G8:H8"/>
    <mergeCell ref="G9:H9"/>
    <mergeCell ref="G7:H7"/>
    <mergeCell ref="I3:K3"/>
    <mergeCell ref="I4:K4"/>
    <mergeCell ref="I5:K5"/>
    <mergeCell ref="I7:K7"/>
    <mergeCell ref="I8:K8"/>
    <mergeCell ref="I9:K9"/>
  </mergeCells>
  <conditionalFormatting sqref="D2:D33">
    <cfRule type="cellIs" dxfId="6" priority="1" operator="greaterThan">
      <formula>0.96</formula>
    </cfRule>
    <cfRule type="cellIs" dxfId="5" priority="2" operator="between">
      <formula>0.34</formula>
      <formula>0.96</formula>
    </cfRule>
    <cfRule type="cellIs" dxfId="4" priority="3" operator="lessThan">
      <formula>0.33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"/>
  <sheetViews>
    <sheetView showGridLines="0" workbookViewId="0">
      <selection activeCell="J5" sqref="J5"/>
    </sheetView>
  </sheetViews>
  <sheetFormatPr baseColWidth="10" defaultColWidth="11.453125" defaultRowHeight="15.5"/>
  <cols>
    <col min="1" max="1" width="23.6328125" style="11" customWidth="1"/>
    <col min="2" max="8" width="10.54296875" style="11" customWidth="1"/>
    <col min="9" max="11" width="14.36328125" style="45" customWidth="1"/>
    <col min="12" max="12" width="18.453125" style="11" customWidth="1"/>
    <col min="13" max="13" width="11.453125" style="11"/>
    <col min="14" max="14" width="19.36328125" style="11" customWidth="1"/>
    <col min="15" max="15" width="13.6328125" style="11" customWidth="1"/>
    <col min="16" max="16384" width="11.453125" style="11"/>
  </cols>
  <sheetData>
    <row r="1" spans="1:17" ht="16" thickBot="1">
      <c r="A1" s="32" t="s">
        <v>73</v>
      </c>
      <c r="B1" s="32">
        <v>2014</v>
      </c>
      <c r="C1" s="32">
        <v>2015</v>
      </c>
      <c r="D1" s="32">
        <v>2016</v>
      </c>
      <c r="E1" s="32">
        <v>2017</v>
      </c>
      <c r="F1" s="32">
        <v>2018</v>
      </c>
      <c r="G1" s="32">
        <v>2019</v>
      </c>
      <c r="H1" s="14">
        <v>2022</v>
      </c>
      <c r="I1" s="33" t="s">
        <v>74</v>
      </c>
      <c r="J1" s="34" t="s">
        <v>75</v>
      </c>
      <c r="K1" s="35" t="s">
        <v>76</v>
      </c>
      <c r="L1" s="48" t="s">
        <v>122</v>
      </c>
      <c r="N1" s="159" t="s">
        <v>63</v>
      </c>
      <c r="O1" s="159"/>
      <c r="P1" s="159"/>
      <c r="Q1" s="159"/>
    </row>
    <row r="2" spans="1:17">
      <c r="A2" s="24" t="s">
        <v>77</v>
      </c>
      <c r="B2" s="24">
        <v>3</v>
      </c>
      <c r="C2" s="36">
        <v>3</v>
      </c>
      <c r="D2" s="36">
        <v>1</v>
      </c>
      <c r="E2" s="36">
        <v>0</v>
      </c>
      <c r="F2" s="36">
        <v>0</v>
      </c>
      <c r="G2" s="37">
        <v>0</v>
      </c>
      <c r="H2" s="37">
        <v>0</v>
      </c>
      <c r="I2" s="25">
        <f>MEDIAN(B2:G2)</f>
        <v>0.5</v>
      </c>
      <c r="J2" s="46">
        <f>H2/I2</f>
        <v>0</v>
      </c>
      <c r="K2" s="26">
        <f>_xlfn.POISSON.DIST(H2,I2,FALSE)</f>
        <v>0.60653065971263342</v>
      </c>
      <c r="L2" s="49" t="s">
        <v>117</v>
      </c>
      <c r="N2" s="38" t="s">
        <v>110</v>
      </c>
      <c r="O2" s="11" t="s">
        <v>74</v>
      </c>
    </row>
    <row r="3" spans="1:17">
      <c r="A3" s="24" t="s">
        <v>78</v>
      </c>
      <c r="B3" s="24">
        <v>186</v>
      </c>
      <c r="C3" s="36">
        <v>92</v>
      </c>
      <c r="D3" s="36">
        <v>75</v>
      </c>
      <c r="E3" s="36">
        <v>46</v>
      </c>
      <c r="F3" s="36">
        <v>31</v>
      </c>
      <c r="G3" s="37">
        <v>27</v>
      </c>
      <c r="H3" s="37">
        <v>70</v>
      </c>
      <c r="I3" s="25">
        <f t="shared" ref="I3:I34" si="0">MEDIAN(B3:G3)</f>
        <v>60.5</v>
      </c>
      <c r="J3" s="46">
        <f t="shared" ref="J3:J34" si="1">H3/I3</f>
        <v>1.1570247933884297</v>
      </c>
      <c r="K3" s="26">
        <f t="shared" ref="K3:K34" si="2">_xlfn.POISSON.DIST(H3,I3,FALSE)</f>
        <v>2.3423675064572345E-2</v>
      </c>
      <c r="L3" s="50" t="s">
        <v>126</v>
      </c>
      <c r="N3" s="38" t="s">
        <v>68</v>
      </c>
      <c r="O3" s="11" t="s">
        <v>111</v>
      </c>
    </row>
    <row r="4" spans="1:17">
      <c r="A4" s="24" t="s">
        <v>79</v>
      </c>
      <c r="B4" s="24">
        <v>1</v>
      </c>
      <c r="C4" s="36">
        <v>8</v>
      </c>
      <c r="D4" s="36">
        <v>7</v>
      </c>
      <c r="E4" s="36">
        <v>0</v>
      </c>
      <c r="F4" s="36">
        <v>5</v>
      </c>
      <c r="G4" s="37">
        <v>3</v>
      </c>
      <c r="H4" s="37">
        <v>2</v>
      </c>
      <c r="I4" s="25">
        <f t="shared" si="0"/>
        <v>4</v>
      </c>
      <c r="J4" s="46">
        <f>H4/I4</f>
        <v>0.5</v>
      </c>
      <c r="K4" s="26">
        <f t="shared" si="2"/>
        <v>0.14652511110987346</v>
      </c>
      <c r="L4" s="49" t="s">
        <v>117</v>
      </c>
      <c r="N4" s="39" t="s">
        <v>112</v>
      </c>
      <c r="O4" s="11" t="s">
        <v>113</v>
      </c>
    </row>
    <row r="5" spans="1:17">
      <c r="A5" s="24" t="s">
        <v>80</v>
      </c>
      <c r="B5" s="24">
        <v>0</v>
      </c>
      <c r="C5" s="36">
        <v>2</v>
      </c>
      <c r="D5" s="36">
        <v>1</v>
      </c>
      <c r="E5" s="36">
        <v>1</v>
      </c>
      <c r="F5" s="36">
        <v>0</v>
      </c>
      <c r="G5" s="37">
        <v>1</v>
      </c>
      <c r="H5" s="37">
        <v>0</v>
      </c>
      <c r="I5" s="25">
        <f t="shared" si="0"/>
        <v>1</v>
      </c>
      <c r="J5" s="46">
        <f t="shared" si="1"/>
        <v>0</v>
      </c>
      <c r="K5" s="26">
        <f t="shared" si="2"/>
        <v>0.36787944117144233</v>
      </c>
      <c r="L5" s="49" t="s">
        <v>117</v>
      </c>
      <c r="N5" s="38"/>
    </row>
    <row r="6" spans="1:17">
      <c r="A6" s="24" t="s">
        <v>81</v>
      </c>
      <c r="B6" s="24">
        <v>1</v>
      </c>
      <c r="C6" s="36">
        <v>1</v>
      </c>
      <c r="D6" s="36">
        <v>5</v>
      </c>
      <c r="E6" s="36">
        <v>3</v>
      </c>
      <c r="F6" s="36">
        <v>0</v>
      </c>
      <c r="G6" s="37">
        <v>2</v>
      </c>
      <c r="H6" s="37">
        <v>0</v>
      </c>
      <c r="I6" s="25">
        <f t="shared" si="0"/>
        <v>1.5</v>
      </c>
      <c r="J6" s="46">
        <f t="shared" si="1"/>
        <v>0</v>
      </c>
      <c r="K6" s="26">
        <f t="shared" si="2"/>
        <v>0.22313016014842982</v>
      </c>
      <c r="L6" s="49" t="s">
        <v>117</v>
      </c>
      <c r="N6" s="160"/>
      <c r="O6" s="161"/>
      <c r="P6" s="161"/>
      <c r="Q6" s="161"/>
    </row>
    <row r="7" spans="1:17">
      <c r="A7" s="24" t="s">
        <v>82</v>
      </c>
      <c r="B7" s="24">
        <v>27</v>
      </c>
      <c r="C7" s="36">
        <v>41</v>
      </c>
      <c r="D7" s="36">
        <v>39</v>
      </c>
      <c r="E7" s="36">
        <v>20</v>
      </c>
      <c r="F7" s="36">
        <v>32</v>
      </c>
      <c r="G7" s="37">
        <v>31</v>
      </c>
      <c r="H7" s="37">
        <v>5</v>
      </c>
      <c r="I7" s="25">
        <f t="shared" si="0"/>
        <v>31.5</v>
      </c>
      <c r="J7" s="46">
        <f t="shared" si="1"/>
        <v>0.15873015873015872</v>
      </c>
      <c r="K7" s="26">
        <f>_xlfn.POISSON.DIST(H7,I7,FALSE)</f>
        <v>5.3962907711687918E-9</v>
      </c>
      <c r="L7" s="51" t="s">
        <v>127</v>
      </c>
      <c r="N7" s="160"/>
      <c r="O7" s="161"/>
      <c r="P7" s="161"/>
      <c r="Q7" s="161"/>
    </row>
    <row r="8" spans="1:17">
      <c r="A8" s="24" t="s">
        <v>83</v>
      </c>
      <c r="B8" s="24">
        <v>5</v>
      </c>
      <c r="C8" s="36">
        <v>10</v>
      </c>
      <c r="D8" s="36">
        <v>7</v>
      </c>
      <c r="E8" s="36">
        <v>2</v>
      </c>
      <c r="F8" s="36">
        <v>1</v>
      </c>
      <c r="G8" s="37">
        <v>1</v>
      </c>
      <c r="H8" s="37">
        <v>3</v>
      </c>
      <c r="I8" s="25">
        <f t="shared" si="0"/>
        <v>3.5</v>
      </c>
      <c r="J8" s="46">
        <f t="shared" si="1"/>
        <v>0.8571428571428571</v>
      </c>
      <c r="K8" s="26">
        <f t="shared" si="2"/>
        <v>0.21578546903865098</v>
      </c>
      <c r="L8" s="49" t="s">
        <v>117</v>
      </c>
    </row>
    <row r="9" spans="1:17">
      <c r="A9" s="24" t="s">
        <v>84</v>
      </c>
      <c r="B9" s="24">
        <v>1</v>
      </c>
      <c r="C9" s="36">
        <v>6</v>
      </c>
      <c r="D9" s="36">
        <v>8</v>
      </c>
      <c r="E9" s="36">
        <v>2</v>
      </c>
      <c r="F9" s="36">
        <v>3</v>
      </c>
      <c r="G9" s="37">
        <v>3</v>
      </c>
      <c r="H9" s="37">
        <v>1</v>
      </c>
      <c r="I9" s="25">
        <f t="shared" si="0"/>
        <v>3</v>
      </c>
      <c r="J9" s="46">
        <f t="shared" si="1"/>
        <v>0.33333333333333331</v>
      </c>
      <c r="K9" s="26">
        <f t="shared" si="2"/>
        <v>0.14936120510359185</v>
      </c>
      <c r="L9" s="49" t="s">
        <v>117</v>
      </c>
      <c r="N9" s="162" t="s">
        <v>120</v>
      </c>
      <c r="O9" s="162"/>
      <c r="P9" s="39"/>
    </row>
    <row r="10" spans="1:17" ht="14.75" customHeight="1">
      <c r="A10" s="24" t="s">
        <v>85</v>
      </c>
      <c r="B10" s="24">
        <v>2</v>
      </c>
      <c r="C10" s="36">
        <v>2</v>
      </c>
      <c r="D10" s="36">
        <v>1</v>
      </c>
      <c r="E10" s="36">
        <v>1</v>
      </c>
      <c r="F10" s="36">
        <v>2</v>
      </c>
      <c r="G10" s="37">
        <v>3</v>
      </c>
      <c r="H10" s="37">
        <v>3</v>
      </c>
      <c r="I10" s="25">
        <f>MEDIAN(B10:G10)</f>
        <v>2</v>
      </c>
      <c r="J10" s="46">
        <f>H10/I10</f>
        <v>1.5</v>
      </c>
      <c r="K10" s="26">
        <f t="shared" si="2"/>
        <v>0.18044704431548364</v>
      </c>
      <c r="L10" s="49" t="s">
        <v>117</v>
      </c>
      <c r="N10" s="40" t="s">
        <v>123</v>
      </c>
      <c r="O10" s="41" t="s">
        <v>119</v>
      </c>
      <c r="P10" s="9"/>
    </row>
    <row r="11" spans="1:17">
      <c r="A11" s="24" t="s">
        <v>86</v>
      </c>
      <c r="B11" s="24">
        <v>6</v>
      </c>
      <c r="C11" s="36">
        <v>16</v>
      </c>
      <c r="D11" s="36">
        <v>17</v>
      </c>
      <c r="E11" s="36">
        <v>0</v>
      </c>
      <c r="F11" s="36">
        <v>1</v>
      </c>
      <c r="G11" s="37">
        <v>4</v>
      </c>
      <c r="H11" s="37">
        <v>1</v>
      </c>
      <c r="I11" s="25">
        <f t="shared" si="0"/>
        <v>5</v>
      </c>
      <c r="J11" s="46">
        <f t="shared" si="1"/>
        <v>0.2</v>
      </c>
      <c r="K11" s="26">
        <f t="shared" si="2"/>
        <v>3.368973499542733E-2</v>
      </c>
      <c r="L11" s="51" t="s">
        <v>127</v>
      </c>
      <c r="N11" s="40" t="s">
        <v>124</v>
      </c>
      <c r="O11" s="42" t="s">
        <v>115</v>
      </c>
      <c r="P11" s="9"/>
    </row>
    <row r="12" spans="1:17">
      <c r="A12" s="24" t="s">
        <v>87</v>
      </c>
      <c r="B12" s="24">
        <v>0</v>
      </c>
      <c r="C12" s="36">
        <v>20</v>
      </c>
      <c r="D12" s="36">
        <v>22</v>
      </c>
      <c r="E12" s="36">
        <v>6</v>
      </c>
      <c r="F12" s="36">
        <v>1</v>
      </c>
      <c r="G12" s="37">
        <v>1</v>
      </c>
      <c r="H12" s="37">
        <v>1</v>
      </c>
      <c r="I12" s="25">
        <f t="shared" si="0"/>
        <v>3.5</v>
      </c>
      <c r="J12" s="46">
        <f t="shared" si="1"/>
        <v>0.2857142857142857</v>
      </c>
      <c r="K12" s="26">
        <f t="shared" si="2"/>
        <v>0.10569084197811476</v>
      </c>
      <c r="L12" s="49" t="s">
        <v>117</v>
      </c>
      <c r="N12" s="40" t="s">
        <v>125</v>
      </c>
      <c r="O12" s="3" t="s">
        <v>117</v>
      </c>
      <c r="P12" s="9"/>
    </row>
    <row r="13" spans="1:17">
      <c r="A13" s="24" t="s">
        <v>88</v>
      </c>
      <c r="B13" s="24">
        <v>7</v>
      </c>
      <c r="C13" s="36">
        <v>4</v>
      </c>
      <c r="D13" s="36">
        <v>7</v>
      </c>
      <c r="E13" s="36">
        <v>1</v>
      </c>
      <c r="F13" s="36">
        <v>1</v>
      </c>
      <c r="G13" s="37">
        <v>2</v>
      </c>
      <c r="H13" s="37">
        <v>1</v>
      </c>
      <c r="I13" s="25">
        <f t="shared" si="0"/>
        <v>3</v>
      </c>
      <c r="J13" s="46">
        <f t="shared" si="1"/>
        <v>0.33333333333333331</v>
      </c>
      <c r="K13" s="26">
        <f t="shared" si="2"/>
        <v>0.14936120510359185</v>
      </c>
      <c r="L13" s="49" t="s">
        <v>117</v>
      </c>
    </row>
    <row r="14" spans="1:17">
      <c r="A14" s="24" t="s">
        <v>89</v>
      </c>
      <c r="B14" s="24">
        <v>4</v>
      </c>
      <c r="C14" s="36">
        <v>1</v>
      </c>
      <c r="D14" s="36">
        <v>9</v>
      </c>
      <c r="E14" s="36">
        <v>1</v>
      </c>
      <c r="F14" s="36">
        <v>0</v>
      </c>
      <c r="G14" s="37">
        <v>3</v>
      </c>
      <c r="H14" s="37">
        <v>0</v>
      </c>
      <c r="I14" s="25">
        <f t="shared" si="0"/>
        <v>2</v>
      </c>
      <c r="J14" s="46">
        <f t="shared" si="1"/>
        <v>0</v>
      </c>
      <c r="K14" s="26">
        <f t="shared" si="2"/>
        <v>0.1353352832366127</v>
      </c>
      <c r="L14" s="49" t="s">
        <v>117</v>
      </c>
    </row>
    <row r="15" spans="1:17">
      <c r="A15" s="24" t="s">
        <v>90</v>
      </c>
      <c r="B15" s="24">
        <v>2</v>
      </c>
      <c r="C15" s="36">
        <v>1</v>
      </c>
      <c r="D15" s="36">
        <v>3</v>
      </c>
      <c r="E15" s="36">
        <v>0</v>
      </c>
      <c r="F15" s="36">
        <v>3</v>
      </c>
      <c r="G15" s="37">
        <v>5</v>
      </c>
      <c r="H15" s="37">
        <v>0</v>
      </c>
      <c r="I15" s="25">
        <f t="shared" si="0"/>
        <v>2.5</v>
      </c>
      <c r="J15" s="46">
        <f t="shared" si="1"/>
        <v>0</v>
      </c>
      <c r="K15" s="26">
        <f t="shared" si="2"/>
        <v>8.20849986238988E-2</v>
      </c>
      <c r="L15" s="49" t="s">
        <v>117</v>
      </c>
    </row>
    <row r="16" spans="1:17">
      <c r="A16" s="24" t="s">
        <v>91</v>
      </c>
      <c r="B16" s="24">
        <v>6</v>
      </c>
      <c r="C16" s="36">
        <v>5</v>
      </c>
      <c r="D16" s="36">
        <v>5</v>
      </c>
      <c r="E16" s="36">
        <v>7</v>
      </c>
      <c r="F16" s="36">
        <v>1</v>
      </c>
      <c r="G16" s="37">
        <v>2</v>
      </c>
      <c r="H16" s="37">
        <v>1</v>
      </c>
      <c r="I16" s="25">
        <f t="shared" si="0"/>
        <v>5</v>
      </c>
      <c r="J16" s="46">
        <f t="shared" si="1"/>
        <v>0.2</v>
      </c>
      <c r="K16" s="26">
        <f t="shared" si="2"/>
        <v>3.368973499542733E-2</v>
      </c>
      <c r="L16" s="51" t="s">
        <v>127</v>
      </c>
    </row>
    <row r="17" spans="1:12">
      <c r="A17" s="24" t="s">
        <v>92</v>
      </c>
      <c r="B17" s="24">
        <v>5</v>
      </c>
      <c r="C17" s="36">
        <v>4</v>
      </c>
      <c r="D17" s="36">
        <v>5</v>
      </c>
      <c r="E17" s="36">
        <v>2</v>
      </c>
      <c r="F17" s="36">
        <v>3</v>
      </c>
      <c r="G17" s="37">
        <v>2</v>
      </c>
      <c r="H17" s="37">
        <v>1</v>
      </c>
      <c r="I17" s="25">
        <f t="shared" si="0"/>
        <v>3.5</v>
      </c>
      <c r="J17" s="46">
        <f t="shared" si="1"/>
        <v>0.2857142857142857</v>
      </c>
      <c r="K17" s="26">
        <f t="shared" si="2"/>
        <v>0.10569084197811476</v>
      </c>
      <c r="L17" s="49" t="s">
        <v>117</v>
      </c>
    </row>
    <row r="18" spans="1:12">
      <c r="A18" s="24" t="s">
        <v>93</v>
      </c>
      <c r="B18" s="24">
        <v>6</v>
      </c>
      <c r="C18" s="36">
        <v>1</v>
      </c>
      <c r="D18" s="36">
        <v>4</v>
      </c>
      <c r="E18" s="36">
        <v>5</v>
      </c>
      <c r="F18" s="36">
        <v>2</v>
      </c>
      <c r="G18" s="37">
        <v>0</v>
      </c>
      <c r="H18" s="37">
        <v>1</v>
      </c>
      <c r="I18" s="25">
        <f t="shared" si="0"/>
        <v>3</v>
      </c>
      <c r="J18" s="46">
        <f t="shared" si="1"/>
        <v>0.33333333333333331</v>
      </c>
      <c r="K18" s="26">
        <f t="shared" si="2"/>
        <v>0.14936120510359185</v>
      </c>
      <c r="L18" s="49" t="s">
        <v>117</v>
      </c>
    </row>
    <row r="19" spans="1:12">
      <c r="A19" s="24" t="s">
        <v>94</v>
      </c>
      <c r="B19" s="24">
        <v>3</v>
      </c>
      <c r="C19" s="36">
        <v>14</v>
      </c>
      <c r="D19" s="36">
        <v>16</v>
      </c>
      <c r="E19" s="36">
        <v>9</v>
      </c>
      <c r="F19" s="36">
        <v>9</v>
      </c>
      <c r="G19" s="37">
        <v>7</v>
      </c>
      <c r="H19" s="37">
        <v>1</v>
      </c>
      <c r="I19" s="25">
        <f t="shared" si="0"/>
        <v>9</v>
      </c>
      <c r="J19" s="46">
        <f t="shared" si="1"/>
        <v>0.1111111111111111</v>
      </c>
      <c r="K19" s="26">
        <f t="shared" si="2"/>
        <v>1.1106882367801162E-3</v>
      </c>
      <c r="L19" s="51" t="s">
        <v>127</v>
      </c>
    </row>
    <row r="20" spans="1:12">
      <c r="A20" s="24" t="s">
        <v>95</v>
      </c>
      <c r="B20" s="24">
        <v>0</v>
      </c>
      <c r="C20" s="36">
        <v>3</v>
      </c>
      <c r="D20" s="36">
        <v>5</v>
      </c>
      <c r="E20" s="36">
        <v>2</v>
      </c>
      <c r="F20" s="36">
        <v>7</v>
      </c>
      <c r="G20" s="37">
        <v>10</v>
      </c>
      <c r="H20" s="37">
        <v>61</v>
      </c>
      <c r="I20" s="25">
        <f t="shared" si="0"/>
        <v>4</v>
      </c>
      <c r="J20" s="46">
        <f>H20/I20</f>
        <v>15.25</v>
      </c>
      <c r="K20" s="26">
        <f>_xlfn.POISSON.DIST(H20,I20,FALSE)</f>
        <v>1.9185665087789843E-49</v>
      </c>
      <c r="L20" s="50" t="s">
        <v>126</v>
      </c>
    </row>
    <row r="21" spans="1:12">
      <c r="A21" s="24" t="s">
        <v>96</v>
      </c>
      <c r="B21" s="24">
        <v>6</v>
      </c>
      <c r="C21" s="36">
        <v>5</v>
      </c>
      <c r="D21" s="36">
        <v>3</v>
      </c>
      <c r="E21" s="36">
        <v>7</v>
      </c>
      <c r="F21" s="36">
        <v>8</v>
      </c>
      <c r="G21" s="37">
        <v>0</v>
      </c>
      <c r="H21" s="37">
        <v>0</v>
      </c>
      <c r="I21" s="25">
        <f t="shared" si="0"/>
        <v>5.5</v>
      </c>
      <c r="J21" s="46">
        <f t="shared" si="1"/>
        <v>0</v>
      </c>
      <c r="K21" s="26">
        <f t="shared" si="2"/>
        <v>4.0867714384640666E-3</v>
      </c>
      <c r="L21" s="51" t="s">
        <v>127</v>
      </c>
    </row>
    <row r="22" spans="1:12">
      <c r="A22" s="24" t="s">
        <v>97</v>
      </c>
      <c r="B22" s="24">
        <v>11</v>
      </c>
      <c r="C22" s="36">
        <v>29</v>
      </c>
      <c r="D22" s="36">
        <v>12</v>
      </c>
      <c r="E22" s="36">
        <v>7</v>
      </c>
      <c r="F22" s="36">
        <v>1</v>
      </c>
      <c r="G22" s="37">
        <v>0</v>
      </c>
      <c r="H22" s="37">
        <v>1</v>
      </c>
      <c r="I22" s="25">
        <f t="shared" si="0"/>
        <v>9</v>
      </c>
      <c r="J22" s="46">
        <f t="shared" si="1"/>
        <v>0.1111111111111111</v>
      </c>
      <c r="K22" s="26">
        <f t="shared" si="2"/>
        <v>1.1106882367801162E-3</v>
      </c>
      <c r="L22" s="51" t="s">
        <v>127</v>
      </c>
    </row>
    <row r="23" spans="1:12">
      <c r="A23" s="24" t="s">
        <v>98</v>
      </c>
      <c r="B23" s="24">
        <v>1</v>
      </c>
      <c r="C23" s="36">
        <v>0</v>
      </c>
      <c r="D23" s="36">
        <v>3</v>
      </c>
      <c r="E23" s="36">
        <v>3</v>
      </c>
      <c r="F23" s="36">
        <v>2</v>
      </c>
      <c r="G23" s="37">
        <v>0</v>
      </c>
      <c r="H23" s="37">
        <v>0</v>
      </c>
      <c r="I23" s="25">
        <f t="shared" si="0"/>
        <v>1.5</v>
      </c>
      <c r="J23" s="46">
        <f t="shared" si="1"/>
        <v>0</v>
      </c>
      <c r="K23" s="26">
        <f t="shared" si="2"/>
        <v>0.22313016014842982</v>
      </c>
      <c r="L23" s="49" t="s">
        <v>117</v>
      </c>
    </row>
    <row r="24" spans="1:12">
      <c r="A24" s="24" t="s">
        <v>99</v>
      </c>
      <c r="B24" s="24">
        <v>4</v>
      </c>
      <c r="C24" s="36">
        <v>11</v>
      </c>
      <c r="D24" s="36">
        <v>15</v>
      </c>
      <c r="E24" s="36">
        <v>8</v>
      </c>
      <c r="F24" s="36">
        <v>1</v>
      </c>
      <c r="G24" s="37">
        <v>4</v>
      </c>
      <c r="H24" s="37">
        <v>2</v>
      </c>
      <c r="I24" s="25">
        <f t="shared" si="0"/>
        <v>6</v>
      </c>
      <c r="J24" s="46">
        <f t="shared" si="1"/>
        <v>0.33333333333333331</v>
      </c>
      <c r="K24" s="26">
        <f t="shared" si="2"/>
        <v>4.4617539179994462E-2</v>
      </c>
      <c r="L24" s="51" t="s">
        <v>127</v>
      </c>
    </row>
    <row r="25" spans="1:12">
      <c r="A25" s="24" t="s">
        <v>100</v>
      </c>
      <c r="B25" s="24">
        <v>11</v>
      </c>
      <c r="C25" s="36">
        <v>12</v>
      </c>
      <c r="D25" s="36">
        <v>13</v>
      </c>
      <c r="E25" s="36">
        <v>3</v>
      </c>
      <c r="F25" s="36">
        <v>8</v>
      </c>
      <c r="G25" s="37">
        <v>12</v>
      </c>
      <c r="H25" s="37">
        <v>3</v>
      </c>
      <c r="I25" s="25">
        <f t="shared" si="0"/>
        <v>11.5</v>
      </c>
      <c r="J25" s="46">
        <f t="shared" si="1"/>
        <v>0.2608695652173913</v>
      </c>
      <c r="K25" s="26">
        <f t="shared" si="2"/>
        <v>2.567767683636246E-3</v>
      </c>
      <c r="L25" s="51" t="s">
        <v>127</v>
      </c>
    </row>
    <row r="26" spans="1:12">
      <c r="A26" s="24" t="s">
        <v>101</v>
      </c>
      <c r="B26" s="24">
        <v>3</v>
      </c>
      <c r="C26" s="36">
        <v>1</v>
      </c>
      <c r="D26" s="36">
        <v>2</v>
      </c>
      <c r="E26" s="36">
        <v>0</v>
      </c>
      <c r="F26" s="36">
        <v>1</v>
      </c>
      <c r="G26" s="37">
        <v>0</v>
      </c>
      <c r="H26" s="37">
        <v>3</v>
      </c>
      <c r="I26" s="25">
        <f t="shared" si="0"/>
        <v>1</v>
      </c>
      <c r="J26" s="46">
        <f t="shared" si="1"/>
        <v>3</v>
      </c>
      <c r="K26" s="26">
        <f>_xlfn.POISSON.DIST(H26,I26,FALSE)</f>
        <v>6.1313240195240391E-2</v>
      </c>
      <c r="L26" s="49" t="s">
        <v>117</v>
      </c>
    </row>
    <row r="27" spans="1:12">
      <c r="A27" s="24" t="s">
        <v>102</v>
      </c>
      <c r="B27" s="24">
        <v>1</v>
      </c>
      <c r="C27" s="36">
        <v>0</v>
      </c>
      <c r="D27" s="36">
        <v>1</v>
      </c>
      <c r="E27" s="36">
        <v>0</v>
      </c>
      <c r="F27" s="36">
        <v>1</v>
      </c>
      <c r="G27" s="37">
        <v>1</v>
      </c>
      <c r="H27" s="37">
        <v>0</v>
      </c>
      <c r="I27" s="25">
        <f t="shared" si="0"/>
        <v>1</v>
      </c>
      <c r="J27" s="46">
        <f t="shared" si="1"/>
        <v>0</v>
      </c>
      <c r="K27" s="26">
        <f t="shared" si="2"/>
        <v>0.36787944117144233</v>
      </c>
      <c r="L27" s="49" t="s">
        <v>117</v>
      </c>
    </row>
    <row r="28" spans="1:12">
      <c r="A28" s="24" t="s">
        <v>103</v>
      </c>
      <c r="B28" s="24">
        <v>9</v>
      </c>
      <c r="C28" s="36">
        <v>2</v>
      </c>
      <c r="D28" s="36">
        <v>7</v>
      </c>
      <c r="E28" s="36">
        <v>1</v>
      </c>
      <c r="F28" s="36">
        <v>2</v>
      </c>
      <c r="G28" s="37">
        <v>6</v>
      </c>
      <c r="H28" s="37">
        <v>2</v>
      </c>
      <c r="I28" s="25">
        <f t="shared" si="0"/>
        <v>4</v>
      </c>
      <c r="J28" s="46">
        <f t="shared" si="1"/>
        <v>0.5</v>
      </c>
      <c r="K28" s="26">
        <f t="shared" si="2"/>
        <v>0.14652511110987346</v>
      </c>
      <c r="L28" s="49" t="s">
        <v>117</v>
      </c>
    </row>
    <row r="29" spans="1:12">
      <c r="A29" s="24" t="s">
        <v>104</v>
      </c>
      <c r="B29" s="24">
        <v>1</v>
      </c>
      <c r="C29" s="36">
        <v>2</v>
      </c>
      <c r="D29" s="36">
        <v>3</v>
      </c>
      <c r="E29" s="36">
        <v>4</v>
      </c>
      <c r="F29" s="36">
        <v>5</v>
      </c>
      <c r="G29" s="37">
        <v>6</v>
      </c>
      <c r="H29" s="37">
        <v>1</v>
      </c>
      <c r="I29" s="25">
        <v>2</v>
      </c>
      <c r="J29" s="46">
        <f t="shared" si="1"/>
        <v>0.5</v>
      </c>
      <c r="K29" s="26">
        <f t="shared" si="2"/>
        <v>0.27067056647322535</v>
      </c>
      <c r="L29" s="49" t="s">
        <v>117</v>
      </c>
    </row>
    <row r="30" spans="1:12">
      <c r="A30" s="24" t="s">
        <v>105</v>
      </c>
      <c r="B30" s="24">
        <v>3</v>
      </c>
      <c r="C30" s="36">
        <v>2</v>
      </c>
      <c r="D30" s="36">
        <v>5</v>
      </c>
      <c r="E30" s="36">
        <v>4</v>
      </c>
      <c r="F30" s="36">
        <v>2</v>
      </c>
      <c r="G30" s="37">
        <v>6</v>
      </c>
      <c r="H30" s="37">
        <v>7</v>
      </c>
      <c r="I30" s="25">
        <f t="shared" si="0"/>
        <v>3.5</v>
      </c>
      <c r="J30" s="46">
        <f t="shared" si="1"/>
        <v>2</v>
      </c>
      <c r="K30" s="26">
        <f t="shared" si="2"/>
        <v>3.8549174937634018E-2</v>
      </c>
      <c r="L30" s="50" t="s">
        <v>126</v>
      </c>
    </row>
    <row r="31" spans="1:12">
      <c r="A31" s="24" t="s">
        <v>106</v>
      </c>
      <c r="B31" s="24">
        <v>3</v>
      </c>
      <c r="C31" s="36">
        <v>12</v>
      </c>
      <c r="D31" s="36">
        <v>15</v>
      </c>
      <c r="E31" s="36">
        <v>22</v>
      </c>
      <c r="F31" s="36">
        <v>6</v>
      </c>
      <c r="G31" s="37">
        <v>3</v>
      </c>
      <c r="H31" s="37">
        <v>1</v>
      </c>
      <c r="I31" s="25">
        <f t="shared" si="0"/>
        <v>9</v>
      </c>
      <c r="J31" s="46">
        <f t="shared" si="1"/>
        <v>0.1111111111111111</v>
      </c>
      <c r="K31" s="26">
        <f t="shared" si="2"/>
        <v>1.1106882367801162E-3</v>
      </c>
      <c r="L31" s="51" t="s">
        <v>127</v>
      </c>
    </row>
    <row r="32" spans="1:12">
      <c r="A32" s="24" t="s">
        <v>107</v>
      </c>
      <c r="B32" s="24">
        <v>10</v>
      </c>
      <c r="C32" s="36">
        <v>11</v>
      </c>
      <c r="D32" s="36">
        <v>12</v>
      </c>
      <c r="E32" s="36">
        <v>4</v>
      </c>
      <c r="F32" s="36">
        <v>0</v>
      </c>
      <c r="G32" s="37">
        <v>2</v>
      </c>
      <c r="H32" s="37">
        <v>2</v>
      </c>
      <c r="I32" s="25">
        <f t="shared" si="0"/>
        <v>7</v>
      </c>
      <c r="J32" s="46">
        <f t="shared" si="1"/>
        <v>0.2857142857142857</v>
      </c>
      <c r="K32" s="26">
        <f t="shared" si="2"/>
        <v>2.2341108156085653E-2</v>
      </c>
      <c r="L32" s="51" t="s">
        <v>127</v>
      </c>
    </row>
    <row r="33" spans="1:12">
      <c r="A33" s="24" t="s">
        <v>108</v>
      </c>
      <c r="B33" s="24">
        <v>3</v>
      </c>
      <c r="C33" s="36">
        <v>4</v>
      </c>
      <c r="D33" s="36">
        <v>12</v>
      </c>
      <c r="E33" s="36">
        <v>3</v>
      </c>
      <c r="F33" s="36">
        <v>7</v>
      </c>
      <c r="G33" s="37">
        <v>2</v>
      </c>
      <c r="H33" s="37">
        <v>10</v>
      </c>
      <c r="I33" s="25">
        <f t="shared" si="0"/>
        <v>3.5</v>
      </c>
      <c r="J33" s="46">
        <f t="shared" si="1"/>
        <v>2.8571428571428572</v>
      </c>
      <c r="K33" s="26">
        <f t="shared" si="2"/>
        <v>2.2955498270153577E-3</v>
      </c>
      <c r="L33" s="50" t="s">
        <v>126</v>
      </c>
    </row>
    <row r="34" spans="1:12">
      <c r="A34" s="28" t="s">
        <v>109</v>
      </c>
      <c r="B34" s="28">
        <v>23</v>
      </c>
      <c r="C34" s="43">
        <v>8</v>
      </c>
      <c r="D34" s="43">
        <v>3</v>
      </c>
      <c r="E34" s="43">
        <v>1</v>
      </c>
      <c r="F34" s="43">
        <v>0</v>
      </c>
      <c r="G34" s="44">
        <v>3</v>
      </c>
      <c r="H34" s="44">
        <v>1</v>
      </c>
      <c r="I34" s="29">
        <f t="shared" si="0"/>
        <v>3</v>
      </c>
      <c r="J34" s="47">
        <f t="shared" si="1"/>
        <v>0.33333333333333331</v>
      </c>
      <c r="K34" s="30">
        <f t="shared" si="2"/>
        <v>0.14936120510359185</v>
      </c>
      <c r="L34" s="49" t="s">
        <v>117</v>
      </c>
    </row>
  </sheetData>
  <autoFilter ref="A1:L34"/>
  <mergeCells count="4">
    <mergeCell ref="N1:Q1"/>
    <mergeCell ref="N6:N7"/>
    <mergeCell ref="O6:Q7"/>
    <mergeCell ref="N9:O9"/>
  </mergeCells>
  <conditionalFormatting sqref="J2:J34">
    <cfRule type="cellIs" dxfId="3" priority="2" operator="greaterThan">
      <formula>"1.0"</formula>
    </cfRule>
    <cfRule type="cellIs" dxfId="2" priority="29" operator="greaterThan">
      <formula>1</formula>
    </cfRule>
  </conditionalFormatting>
  <conditionalFormatting sqref="K2:K34">
    <cfRule type="cellIs" dxfId="1" priority="1" operator="lessThan">
      <formula>0.05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0"/>
  <sheetViews>
    <sheetView topLeftCell="A8" workbookViewId="0">
      <selection activeCell="K14" sqref="K14:K21"/>
    </sheetView>
  </sheetViews>
  <sheetFormatPr baseColWidth="10" defaultColWidth="11.453125" defaultRowHeight="15.5"/>
  <cols>
    <col min="1" max="1" width="29" style="11" customWidth="1"/>
    <col min="2" max="7" width="13.6328125" style="11" customWidth="1"/>
    <col min="8" max="8" width="15.6328125" style="11" customWidth="1"/>
    <col min="9" max="9" width="18.54296875" style="11" customWidth="1"/>
    <col min="10" max="52" width="15.6328125" style="11" customWidth="1"/>
    <col min="53" max="16384" width="11.453125" style="11"/>
  </cols>
  <sheetData>
    <row r="1" spans="1:53" s="54" customFormat="1">
      <c r="A1" s="32" t="s">
        <v>0</v>
      </c>
      <c r="B1" s="32" t="s">
        <v>1</v>
      </c>
      <c r="C1" s="32" t="s">
        <v>2</v>
      </c>
      <c r="D1" s="32" t="s">
        <v>3</v>
      </c>
      <c r="E1" s="32" t="s">
        <v>4</v>
      </c>
      <c r="F1" s="32" t="s">
        <v>5</v>
      </c>
      <c r="G1" s="32" t="s">
        <v>6</v>
      </c>
      <c r="H1" s="32" t="s">
        <v>7</v>
      </c>
      <c r="I1" s="32" t="s">
        <v>8</v>
      </c>
      <c r="J1" s="32" t="s">
        <v>9</v>
      </c>
      <c r="K1" s="32" t="s">
        <v>10</v>
      </c>
      <c r="L1" s="32" t="s">
        <v>11</v>
      </c>
      <c r="M1" s="32" t="s">
        <v>12</v>
      </c>
      <c r="N1" s="32" t="s">
        <v>13</v>
      </c>
      <c r="O1" s="32" t="s">
        <v>14</v>
      </c>
      <c r="P1" s="32" t="s">
        <v>15</v>
      </c>
      <c r="Q1" s="32" t="s">
        <v>16</v>
      </c>
      <c r="R1" s="32" t="s">
        <v>17</v>
      </c>
      <c r="S1" s="32" t="s">
        <v>18</v>
      </c>
      <c r="T1" s="32" t="s">
        <v>19</v>
      </c>
      <c r="U1" s="32" t="s">
        <v>20</v>
      </c>
      <c r="V1" s="32" t="s">
        <v>21</v>
      </c>
      <c r="W1" s="32" t="s">
        <v>22</v>
      </c>
      <c r="X1" s="32" t="s">
        <v>23</v>
      </c>
      <c r="Y1" s="32" t="s">
        <v>24</v>
      </c>
      <c r="Z1" s="32" t="s">
        <v>25</v>
      </c>
      <c r="AA1" s="32" t="s">
        <v>26</v>
      </c>
      <c r="AB1" s="32" t="s">
        <v>27</v>
      </c>
      <c r="AC1" s="32" t="s">
        <v>28</v>
      </c>
      <c r="AD1" s="32" t="s">
        <v>29</v>
      </c>
      <c r="AE1" s="32" t="s">
        <v>30</v>
      </c>
      <c r="AF1" s="32" t="s">
        <v>31</v>
      </c>
      <c r="AG1" s="32" t="s">
        <v>32</v>
      </c>
      <c r="AH1" s="32" t="s">
        <v>33</v>
      </c>
      <c r="AI1" s="32" t="s">
        <v>34</v>
      </c>
      <c r="AJ1" s="32" t="s">
        <v>35</v>
      </c>
      <c r="AK1" s="32" t="s">
        <v>36</v>
      </c>
      <c r="AL1" s="32" t="s">
        <v>37</v>
      </c>
      <c r="AM1" s="32" t="s">
        <v>38</v>
      </c>
      <c r="AN1" s="32" t="s">
        <v>39</v>
      </c>
      <c r="AO1" s="32" t="s">
        <v>40</v>
      </c>
      <c r="AP1" s="32" t="s">
        <v>41</v>
      </c>
      <c r="AQ1" s="32" t="s">
        <v>42</v>
      </c>
      <c r="AR1" s="32" t="s">
        <v>43</v>
      </c>
      <c r="AS1" s="32" t="s">
        <v>44</v>
      </c>
      <c r="AT1" s="32" t="s">
        <v>45</v>
      </c>
      <c r="AU1" s="32" t="s">
        <v>46</v>
      </c>
      <c r="AV1" s="32" t="s">
        <v>47</v>
      </c>
      <c r="AW1" s="32" t="s">
        <v>48</v>
      </c>
      <c r="AX1" s="32" t="s">
        <v>49</v>
      </c>
      <c r="AY1" s="32" t="s">
        <v>50</v>
      </c>
      <c r="AZ1" s="32" t="s">
        <v>51</v>
      </c>
    </row>
    <row r="2" spans="1:53">
      <c r="A2" s="55">
        <v>2012</v>
      </c>
      <c r="B2" s="36">
        <v>229</v>
      </c>
      <c r="C2" s="36">
        <v>165</v>
      </c>
      <c r="D2" s="36">
        <v>176</v>
      </c>
      <c r="E2" s="36">
        <v>161</v>
      </c>
      <c r="F2" s="36">
        <v>180</v>
      </c>
      <c r="G2" s="36">
        <v>153</v>
      </c>
      <c r="H2" s="10">
        <v>130</v>
      </c>
      <c r="I2" s="10">
        <v>150</v>
      </c>
      <c r="J2" s="10">
        <v>149</v>
      </c>
      <c r="K2" s="10">
        <v>154</v>
      </c>
      <c r="L2" s="56">
        <v>184</v>
      </c>
      <c r="M2" s="56">
        <v>123</v>
      </c>
      <c r="N2" s="56">
        <v>152</v>
      </c>
      <c r="O2" s="56">
        <v>208</v>
      </c>
      <c r="P2" s="57">
        <v>183</v>
      </c>
      <c r="Q2" s="57">
        <v>234</v>
      </c>
      <c r="R2" s="57">
        <v>191</v>
      </c>
      <c r="S2" s="57">
        <v>183</v>
      </c>
      <c r="T2" s="36">
        <v>172</v>
      </c>
      <c r="U2" s="36">
        <v>206</v>
      </c>
      <c r="V2" s="36">
        <v>175</v>
      </c>
      <c r="W2" s="36">
        <v>145</v>
      </c>
      <c r="X2" s="36">
        <v>131</v>
      </c>
      <c r="Y2" s="36">
        <v>113</v>
      </c>
      <c r="Z2" s="36">
        <v>139</v>
      </c>
      <c r="AA2" s="36">
        <v>162</v>
      </c>
      <c r="AB2" s="36">
        <v>191</v>
      </c>
      <c r="AC2" s="36">
        <v>164</v>
      </c>
      <c r="AD2" s="36">
        <v>183</v>
      </c>
      <c r="AE2" s="36">
        <v>179</v>
      </c>
      <c r="AF2" s="36">
        <v>225</v>
      </c>
      <c r="AG2" s="36">
        <v>201</v>
      </c>
      <c r="AH2" s="36">
        <v>212</v>
      </c>
      <c r="AI2" s="36">
        <v>242</v>
      </c>
      <c r="AJ2" s="36">
        <v>260</v>
      </c>
      <c r="AK2" s="36">
        <v>266</v>
      </c>
      <c r="AL2" s="36">
        <v>252</v>
      </c>
      <c r="AM2" s="36">
        <v>258</v>
      </c>
      <c r="AN2" s="36">
        <v>254</v>
      </c>
      <c r="AO2" s="36">
        <v>283</v>
      </c>
      <c r="AP2" s="36">
        <v>293</v>
      </c>
      <c r="AQ2" s="36">
        <v>255</v>
      </c>
      <c r="AR2" s="36">
        <v>306</v>
      </c>
      <c r="AS2" s="36">
        <v>260</v>
      </c>
      <c r="AT2" s="36">
        <v>235</v>
      </c>
      <c r="AU2" s="36">
        <v>205</v>
      </c>
      <c r="AV2" s="36">
        <v>204</v>
      </c>
      <c r="AW2" s="36">
        <v>167</v>
      </c>
      <c r="AX2" s="36">
        <v>183</v>
      </c>
      <c r="AY2" s="36">
        <v>171</v>
      </c>
      <c r="AZ2" s="36">
        <v>124</v>
      </c>
    </row>
    <row r="3" spans="1:53">
      <c r="A3" s="58">
        <v>2013</v>
      </c>
      <c r="B3" s="36">
        <v>172</v>
      </c>
      <c r="C3" s="36">
        <v>201</v>
      </c>
      <c r="D3" s="36">
        <v>171</v>
      </c>
      <c r="E3" s="36">
        <v>182</v>
      </c>
      <c r="F3" s="36">
        <v>168</v>
      </c>
      <c r="G3" s="36">
        <v>174</v>
      </c>
      <c r="H3" s="10">
        <v>148</v>
      </c>
      <c r="I3" s="10">
        <v>180</v>
      </c>
      <c r="J3" s="10">
        <v>198</v>
      </c>
      <c r="K3" s="10">
        <v>208</v>
      </c>
      <c r="L3" s="56">
        <v>151</v>
      </c>
      <c r="M3" s="56">
        <v>165</v>
      </c>
      <c r="N3" s="56">
        <v>207</v>
      </c>
      <c r="O3" s="56">
        <v>187</v>
      </c>
      <c r="P3" s="57">
        <v>191</v>
      </c>
      <c r="Q3" s="57">
        <v>153</v>
      </c>
      <c r="R3" s="57">
        <v>166</v>
      </c>
      <c r="S3" s="57">
        <v>176</v>
      </c>
      <c r="T3" s="36">
        <v>155</v>
      </c>
      <c r="U3" s="36">
        <v>205</v>
      </c>
      <c r="V3" s="36">
        <v>165</v>
      </c>
      <c r="W3" s="36">
        <v>157</v>
      </c>
      <c r="X3" s="36">
        <v>141</v>
      </c>
      <c r="Y3" s="36">
        <v>137</v>
      </c>
      <c r="Z3" s="36">
        <v>92</v>
      </c>
      <c r="AA3" s="36">
        <v>144</v>
      </c>
      <c r="AB3" s="36">
        <v>163</v>
      </c>
      <c r="AC3" s="36">
        <v>167</v>
      </c>
      <c r="AD3" s="36">
        <v>173</v>
      </c>
      <c r="AE3" s="36">
        <v>156</v>
      </c>
      <c r="AF3" s="36">
        <v>190</v>
      </c>
      <c r="AG3" s="36">
        <v>166</v>
      </c>
      <c r="AH3" s="36">
        <v>146</v>
      </c>
      <c r="AI3" s="36">
        <v>162</v>
      </c>
      <c r="AJ3" s="36">
        <v>189</v>
      </c>
      <c r="AK3" s="36">
        <v>159</v>
      </c>
      <c r="AL3" s="36">
        <v>175</v>
      </c>
      <c r="AM3" s="36">
        <v>164</v>
      </c>
      <c r="AN3" s="36">
        <v>145</v>
      </c>
      <c r="AO3" s="36">
        <v>192</v>
      </c>
      <c r="AP3" s="36">
        <v>189</v>
      </c>
      <c r="AQ3" s="36">
        <v>244</v>
      </c>
      <c r="AR3" s="36">
        <v>178</v>
      </c>
      <c r="AS3" s="36">
        <v>217</v>
      </c>
      <c r="AT3" s="36">
        <v>199</v>
      </c>
      <c r="AU3" s="36">
        <v>207</v>
      </c>
      <c r="AV3" s="36">
        <v>169</v>
      </c>
      <c r="AW3" s="36">
        <v>190</v>
      </c>
      <c r="AX3" s="36">
        <v>167</v>
      </c>
      <c r="AY3" s="36">
        <v>212</v>
      </c>
      <c r="AZ3" s="36">
        <v>107</v>
      </c>
    </row>
    <row r="4" spans="1:53">
      <c r="A4" s="58">
        <v>2014</v>
      </c>
      <c r="B4" s="36">
        <v>151</v>
      </c>
      <c r="C4" s="36">
        <v>158</v>
      </c>
      <c r="D4" s="36">
        <v>139</v>
      </c>
      <c r="E4" s="36">
        <v>186</v>
      </c>
      <c r="F4" s="36">
        <v>124</v>
      </c>
      <c r="G4" s="36">
        <v>175</v>
      </c>
      <c r="H4" s="10">
        <v>144</v>
      </c>
      <c r="I4" s="10">
        <v>161</v>
      </c>
      <c r="J4" s="10">
        <v>153</v>
      </c>
      <c r="K4" s="10">
        <v>151</v>
      </c>
      <c r="L4" s="56">
        <v>167</v>
      </c>
      <c r="M4" s="56">
        <v>175</v>
      </c>
      <c r="N4" s="56">
        <v>150</v>
      </c>
      <c r="O4" s="56">
        <v>130</v>
      </c>
      <c r="P4" s="57">
        <v>150</v>
      </c>
      <c r="Q4" s="57">
        <v>159</v>
      </c>
      <c r="R4" s="57">
        <v>179</v>
      </c>
      <c r="S4" s="57">
        <v>203</v>
      </c>
      <c r="T4" s="36">
        <v>180</v>
      </c>
      <c r="U4" s="36">
        <v>193</v>
      </c>
      <c r="V4" s="36">
        <v>193</v>
      </c>
      <c r="W4" s="36">
        <v>218</v>
      </c>
      <c r="X4" s="36">
        <v>192</v>
      </c>
      <c r="Y4" s="36">
        <v>171</v>
      </c>
      <c r="Z4" s="36">
        <v>145</v>
      </c>
      <c r="AA4" s="36">
        <v>204</v>
      </c>
      <c r="AB4" s="36">
        <v>197</v>
      </c>
      <c r="AC4" s="36">
        <v>206</v>
      </c>
      <c r="AD4" s="36">
        <v>187</v>
      </c>
      <c r="AE4" s="36">
        <v>189</v>
      </c>
      <c r="AF4" s="36">
        <v>201</v>
      </c>
      <c r="AG4" s="36">
        <v>222</v>
      </c>
      <c r="AH4" s="36">
        <v>225</v>
      </c>
      <c r="AI4" s="36">
        <v>245</v>
      </c>
      <c r="AJ4" s="36">
        <v>268</v>
      </c>
      <c r="AK4" s="36">
        <v>241</v>
      </c>
      <c r="AL4" s="36">
        <v>323</v>
      </c>
      <c r="AM4" s="36">
        <v>272</v>
      </c>
      <c r="AN4" s="36">
        <v>299</v>
      </c>
      <c r="AO4" s="36">
        <v>295</v>
      </c>
      <c r="AP4" s="36">
        <v>360</v>
      </c>
      <c r="AQ4" s="36">
        <v>294</v>
      </c>
      <c r="AR4" s="36">
        <v>290</v>
      </c>
      <c r="AS4" s="36">
        <v>232</v>
      </c>
      <c r="AT4" s="36">
        <v>247</v>
      </c>
      <c r="AU4" s="36">
        <v>246</v>
      </c>
      <c r="AV4" s="36">
        <v>239</v>
      </c>
      <c r="AW4" s="36">
        <v>210</v>
      </c>
      <c r="AX4" s="36">
        <v>159</v>
      </c>
      <c r="AY4" s="36">
        <v>175</v>
      </c>
      <c r="AZ4" s="36">
        <v>147</v>
      </c>
    </row>
    <row r="5" spans="1:53">
      <c r="A5" s="58">
        <v>2015</v>
      </c>
      <c r="B5" s="36">
        <v>178</v>
      </c>
      <c r="C5" s="36">
        <v>211</v>
      </c>
      <c r="D5" s="36">
        <v>196</v>
      </c>
      <c r="E5" s="36">
        <v>161</v>
      </c>
      <c r="F5" s="36">
        <v>183</v>
      </c>
      <c r="G5" s="36">
        <v>145</v>
      </c>
      <c r="H5" s="10">
        <v>167</v>
      </c>
      <c r="I5" s="10">
        <v>148</v>
      </c>
      <c r="J5" s="10">
        <v>164</v>
      </c>
      <c r="K5" s="10">
        <v>191</v>
      </c>
      <c r="L5" s="56">
        <v>196</v>
      </c>
      <c r="M5" s="56">
        <v>139</v>
      </c>
      <c r="N5" s="56">
        <v>228</v>
      </c>
      <c r="O5" s="56">
        <v>176</v>
      </c>
      <c r="P5" s="57">
        <v>230</v>
      </c>
      <c r="Q5" s="57">
        <v>199</v>
      </c>
      <c r="R5" s="57">
        <v>226</v>
      </c>
      <c r="S5" s="57">
        <v>158</v>
      </c>
      <c r="T5" s="36">
        <v>216</v>
      </c>
      <c r="U5" s="36">
        <v>217</v>
      </c>
      <c r="V5" s="36">
        <v>180</v>
      </c>
      <c r="W5" s="36">
        <v>181</v>
      </c>
      <c r="X5" s="36">
        <v>195</v>
      </c>
      <c r="Y5" s="36">
        <v>146</v>
      </c>
      <c r="Z5" s="36">
        <v>193</v>
      </c>
      <c r="AA5" s="36">
        <v>238</v>
      </c>
      <c r="AB5" s="36">
        <v>153</v>
      </c>
      <c r="AC5" s="36">
        <v>189</v>
      </c>
      <c r="AD5" s="36">
        <v>184</v>
      </c>
      <c r="AE5" s="36">
        <v>180</v>
      </c>
      <c r="AF5" s="36">
        <v>204</v>
      </c>
      <c r="AG5" s="36">
        <v>200</v>
      </c>
      <c r="AH5" s="36">
        <v>212</v>
      </c>
      <c r="AI5" s="36">
        <v>205</v>
      </c>
      <c r="AJ5" s="36">
        <v>205</v>
      </c>
      <c r="AK5" s="36">
        <v>225</v>
      </c>
      <c r="AL5" s="36">
        <v>198</v>
      </c>
      <c r="AM5" s="36">
        <v>225</v>
      </c>
      <c r="AN5" s="36">
        <v>232</v>
      </c>
      <c r="AO5" s="36">
        <v>256</v>
      </c>
      <c r="AP5" s="36">
        <v>265</v>
      </c>
      <c r="AQ5" s="36">
        <v>231</v>
      </c>
      <c r="AR5" s="36">
        <v>259</v>
      </c>
      <c r="AS5" s="36">
        <v>208</v>
      </c>
      <c r="AT5" s="36">
        <v>178</v>
      </c>
      <c r="AU5" s="36">
        <v>150</v>
      </c>
      <c r="AV5" s="36">
        <v>159</v>
      </c>
      <c r="AW5" s="36">
        <v>134</v>
      </c>
      <c r="AX5" s="36">
        <v>157</v>
      </c>
      <c r="AY5" s="36">
        <v>105</v>
      </c>
      <c r="AZ5" s="36">
        <v>98</v>
      </c>
    </row>
    <row r="6" spans="1:53">
      <c r="A6" s="58">
        <v>2016</v>
      </c>
      <c r="B6" s="36">
        <v>107</v>
      </c>
      <c r="C6" s="36">
        <v>109</v>
      </c>
      <c r="D6" s="36">
        <v>115</v>
      </c>
      <c r="E6" s="36">
        <v>106</v>
      </c>
      <c r="F6" s="36">
        <v>147</v>
      </c>
      <c r="G6" s="36">
        <v>128</v>
      </c>
      <c r="H6" s="10">
        <v>131</v>
      </c>
      <c r="I6" s="10">
        <v>142</v>
      </c>
      <c r="J6" s="10">
        <v>149</v>
      </c>
      <c r="K6" s="10">
        <v>161</v>
      </c>
      <c r="L6" s="56">
        <v>169</v>
      </c>
      <c r="M6" s="56">
        <v>178</v>
      </c>
      <c r="N6" s="56">
        <v>157</v>
      </c>
      <c r="O6" s="56">
        <v>194</v>
      </c>
      <c r="P6" s="57">
        <v>200</v>
      </c>
      <c r="Q6" s="57">
        <v>183</v>
      </c>
      <c r="R6" s="57">
        <v>174</v>
      </c>
      <c r="S6" s="57">
        <v>251</v>
      </c>
      <c r="T6" s="36">
        <v>175</v>
      </c>
      <c r="U6" s="36">
        <v>196</v>
      </c>
      <c r="V6" s="36">
        <v>177</v>
      </c>
      <c r="W6" s="36">
        <v>137</v>
      </c>
      <c r="X6" s="36">
        <v>161</v>
      </c>
      <c r="Y6" s="36">
        <v>139</v>
      </c>
      <c r="Z6" s="36">
        <v>162</v>
      </c>
      <c r="AA6" s="36">
        <v>156</v>
      </c>
      <c r="AB6" s="36">
        <v>167</v>
      </c>
      <c r="AC6" s="36">
        <v>152</v>
      </c>
      <c r="AD6" s="36">
        <v>189</v>
      </c>
      <c r="AE6" s="36">
        <v>187</v>
      </c>
      <c r="AF6" s="36">
        <v>181</v>
      </c>
      <c r="AG6" s="36">
        <v>212</v>
      </c>
      <c r="AH6" s="36">
        <v>208</v>
      </c>
      <c r="AI6" s="36">
        <v>211</v>
      </c>
      <c r="AJ6" s="36">
        <v>243</v>
      </c>
      <c r="AK6" s="36">
        <v>243</v>
      </c>
      <c r="AL6" s="36">
        <v>278</v>
      </c>
      <c r="AM6" s="36">
        <v>269</v>
      </c>
      <c r="AN6" s="36">
        <v>243</v>
      </c>
      <c r="AO6" s="36">
        <v>245</v>
      </c>
      <c r="AP6" s="36">
        <v>297</v>
      </c>
      <c r="AQ6" s="36">
        <v>273</v>
      </c>
      <c r="AR6" s="36">
        <v>236</v>
      </c>
      <c r="AS6" s="36">
        <v>266</v>
      </c>
      <c r="AT6" s="36">
        <v>225</v>
      </c>
      <c r="AU6" s="36">
        <v>200</v>
      </c>
      <c r="AV6" s="36">
        <v>198</v>
      </c>
      <c r="AW6" s="36">
        <v>171</v>
      </c>
      <c r="AX6" s="36">
        <v>179</v>
      </c>
      <c r="AY6" s="36">
        <v>188</v>
      </c>
      <c r="AZ6" s="36">
        <v>118</v>
      </c>
    </row>
    <row r="7" spans="1:53">
      <c r="A7" s="58">
        <v>2017</v>
      </c>
      <c r="B7" s="36">
        <v>170</v>
      </c>
      <c r="C7" s="36">
        <v>177</v>
      </c>
      <c r="D7" s="36">
        <v>179</v>
      </c>
      <c r="E7" s="36">
        <v>156</v>
      </c>
      <c r="F7" s="36">
        <v>182</v>
      </c>
      <c r="G7" s="36">
        <v>153</v>
      </c>
      <c r="H7" s="10">
        <v>179</v>
      </c>
      <c r="I7" s="10">
        <v>156</v>
      </c>
      <c r="J7" s="10">
        <v>164</v>
      </c>
      <c r="K7" s="10">
        <v>183</v>
      </c>
      <c r="L7" s="56">
        <v>201</v>
      </c>
      <c r="M7" s="56">
        <v>188</v>
      </c>
      <c r="N7" s="56">
        <v>171</v>
      </c>
      <c r="O7" s="56">
        <v>184</v>
      </c>
      <c r="P7" s="57">
        <v>184</v>
      </c>
      <c r="Q7" s="57">
        <v>136</v>
      </c>
      <c r="R7" s="57">
        <v>207</v>
      </c>
      <c r="S7" s="57">
        <v>149</v>
      </c>
      <c r="T7" s="36">
        <v>184</v>
      </c>
      <c r="U7" s="36">
        <v>165</v>
      </c>
      <c r="V7" s="36">
        <v>192</v>
      </c>
      <c r="W7" s="36">
        <v>140</v>
      </c>
      <c r="X7" s="36">
        <v>118</v>
      </c>
      <c r="Y7" s="36">
        <v>118</v>
      </c>
      <c r="Z7" s="36">
        <v>157</v>
      </c>
      <c r="AA7" s="36">
        <v>158</v>
      </c>
      <c r="AB7" s="36">
        <v>159</v>
      </c>
      <c r="AC7" s="36">
        <v>149</v>
      </c>
      <c r="AD7" s="36">
        <v>142</v>
      </c>
      <c r="AE7" s="36">
        <v>162</v>
      </c>
      <c r="AF7" s="36">
        <v>205</v>
      </c>
      <c r="AG7" s="36">
        <v>200</v>
      </c>
      <c r="AH7" s="36">
        <v>234</v>
      </c>
      <c r="AI7" s="36">
        <v>247</v>
      </c>
      <c r="AJ7" s="36">
        <v>203</v>
      </c>
      <c r="AK7" s="36">
        <v>273</v>
      </c>
      <c r="AL7" s="36">
        <v>225</v>
      </c>
      <c r="AM7" s="36">
        <v>215</v>
      </c>
      <c r="AN7" s="36">
        <v>231</v>
      </c>
      <c r="AO7" s="36">
        <v>163</v>
      </c>
      <c r="AP7" s="36">
        <v>239</v>
      </c>
      <c r="AQ7" s="36">
        <v>226</v>
      </c>
      <c r="AR7" s="36">
        <v>226</v>
      </c>
      <c r="AS7" s="36">
        <v>207</v>
      </c>
      <c r="AT7" s="36">
        <v>211</v>
      </c>
      <c r="AU7" s="36">
        <v>194</v>
      </c>
      <c r="AV7" s="36">
        <v>187</v>
      </c>
      <c r="AW7" s="36">
        <v>141</v>
      </c>
      <c r="AX7" s="36">
        <v>128</v>
      </c>
      <c r="AY7" s="36">
        <v>92</v>
      </c>
      <c r="AZ7" s="36">
        <v>108</v>
      </c>
    </row>
    <row r="8" spans="1:53">
      <c r="A8" s="58">
        <v>2018</v>
      </c>
      <c r="B8" s="36">
        <v>114</v>
      </c>
      <c r="C8" s="36">
        <v>130</v>
      </c>
      <c r="D8" s="36">
        <v>144</v>
      </c>
      <c r="E8" s="36">
        <v>153</v>
      </c>
      <c r="F8" s="36">
        <v>168</v>
      </c>
      <c r="G8" s="36">
        <v>144</v>
      </c>
      <c r="H8" s="10">
        <v>161</v>
      </c>
      <c r="I8" s="10">
        <v>133</v>
      </c>
      <c r="J8" s="10">
        <v>154</v>
      </c>
      <c r="K8" s="10">
        <v>162</v>
      </c>
      <c r="L8" s="56">
        <v>144</v>
      </c>
      <c r="M8" s="56">
        <v>115</v>
      </c>
      <c r="N8" s="56">
        <v>151</v>
      </c>
      <c r="O8" s="56">
        <v>126</v>
      </c>
      <c r="P8" s="57">
        <v>141</v>
      </c>
      <c r="Q8" s="57">
        <v>109</v>
      </c>
      <c r="R8" s="57">
        <v>133</v>
      </c>
      <c r="S8" s="57">
        <v>176</v>
      </c>
      <c r="T8" s="36">
        <v>151</v>
      </c>
      <c r="U8" s="36">
        <v>168</v>
      </c>
      <c r="V8" s="36">
        <v>121</v>
      </c>
      <c r="W8" s="36">
        <v>109</v>
      </c>
      <c r="X8" s="36">
        <v>100</v>
      </c>
      <c r="Y8" s="36">
        <v>120</v>
      </c>
      <c r="Z8" s="36">
        <v>93</v>
      </c>
      <c r="AA8" s="36">
        <v>113</v>
      </c>
      <c r="AB8" s="36">
        <v>95</v>
      </c>
      <c r="AC8" s="36">
        <v>104</v>
      </c>
      <c r="AD8" s="36">
        <v>137</v>
      </c>
      <c r="AE8" s="36">
        <v>113</v>
      </c>
      <c r="AF8" s="36">
        <v>116</v>
      </c>
      <c r="AG8" s="36">
        <v>91</v>
      </c>
      <c r="AH8" s="36">
        <v>139</v>
      </c>
      <c r="AI8" s="36">
        <v>108</v>
      </c>
      <c r="AJ8" s="36">
        <v>143</v>
      </c>
      <c r="AK8" s="36">
        <v>116</v>
      </c>
      <c r="AL8" s="36">
        <v>100</v>
      </c>
      <c r="AM8" s="36">
        <v>134</v>
      </c>
      <c r="AN8" s="36">
        <v>114</v>
      </c>
      <c r="AO8" s="36">
        <v>118</v>
      </c>
      <c r="AP8" s="36">
        <v>121</v>
      </c>
      <c r="AQ8" s="36">
        <v>115</v>
      </c>
      <c r="AR8" s="36">
        <v>108</v>
      </c>
      <c r="AS8" s="36">
        <v>113</v>
      </c>
      <c r="AT8" s="36">
        <v>141</v>
      </c>
      <c r="AU8" s="36">
        <v>98</v>
      </c>
      <c r="AV8" s="36">
        <v>91</v>
      </c>
      <c r="AW8" s="36">
        <v>90</v>
      </c>
      <c r="AX8" s="36">
        <v>67</v>
      </c>
      <c r="AY8" s="36">
        <v>77</v>
      </c>
      <c r="AZ8" s="36">
        <v>60</v>
      </c>
    </row>
    <row r="9" spans="1:53">
      <c r="A9" s="58">
        <v>2019</v>
      </c>
      <c r="B9" s="36">
        <v>155</v>
      </c>
      <c r="C9" s="36">
        <v>130</v>
      </c>
      <c r="D9" s="36">
        <v>154</v>
      </c>
      <c r="E9" s="36">
        <v>125</v>
      </c>
      <c r="F9" s="36">
        <v>127</v>
      </c>
      <c r="G9" s="36">
        <v>132</v>
      </c>
      <c r="H9" s="10">
        <v>131</v>
      </c>
      <c r="I9" s="10">
        <v>125</v>
      </c>
      <c r="J9" s="10">
        <v>173</v>
      </c>
      <c r="K9" s="10">
        <v>141</v>
      </c>
      <c r="L9" s="56">
        <v>116</v>
      </c>
      <c r="M9" s="56">
        <v>186</v>
      </c>
      <c r="N9" s="56">
        <v>163</v>
      </c>
      <c r="O9" s="56">
        <v>200</v>
      </c>
      <c r="P9" s="57">
        <v>172</v>
      </c>
      <c r="Q9" s="57">
        <v>194</v>
      </c>
      <c r="R9" s="57">
        <v>183</v>
      </c>
      <c r="S9" s="57">
        <v>159</v>
      </c>
      <c r="T9" s="36">
        <v>244</v>
      </c>
      <c r="U9" s="36">
        <v>191</v>
      </c>
      <c r="V9" s="36">
        <v>211</v>
      </c>
      <c r="W9" s="36">
        <v>208</v>
      </c>
      <c r="X9" s="36">
        <v>208</v>
      </c>
      <c r="Y9" s="36">
        <v>203</v>
      </c>
      <c r="Z9" s="36">
        <v>208</v>
      </c>
      <c r="AA9" s="36">
        <v>205</v>
      </c>
      <c r="AB9" s="36">
        <v>215</v>
      </c>
      <c r="AC9" s="36">
        <v>227</v>
      </c>
      <c r="AD9" s="36">
        <v>234</v>
      </c>
      <c r="AE9" s="36">
        <v>195</v>
      </c>
      <c r="AF9" s="36">
        <v>193</v>
      </c>
      <c r="AG9" s="36">
        <v>245</v>
      </c>
      <c r="AH9" s="36">
        <v>260</v>
      </c>
      <c r="AI9" s="36">
        <v>307</v>
      </c>
      <c r="AJ9" s="36">
        <v>325</v>
      </c>
      <c r="AK9" s="36">
        <v>353</v>
      </c>
      <c r="AL9" s="36">
        <v>345</v>
      </c>
      <c r="AM9" s="36">
        <v>364</v>
      </c>
      <c r="AN9" s="36">
        <v>387</v>
      </c>
      <c r="AO9" s="36">
        <v>353</v>
      </c>
      <c r="AP9" s="36">
        <v>340</v>
      </c>
      <c r="AQ9" s="36">
        <v>362</v>
      </c>
      <c r="AR9" s="36">
        <v>401</v>
      </c>
      <c r="AS9" s="36">
        <v>306</v>
      </c>
      <c r="AT9" s="36">
        <v>377</v>
      </c>
      <c r="AU9" s="36">
        <v>352</v>
      </c>
      <c r="AV9" s="36">
        <v>131</v>
      </c>
      <c r="AW9" s="36">
        <v>20</v>
      </c>
      <c r="AX9" s="36">
        <v>10</v>
      </c>
      <c r="AY9" s="36">
        <v>3</v>
      </c>
      <c r="AZ9" s="36">
        <v>2</v>
      </c>
    </row>
    <row r="10" spans="1:53">
      <c r="A10" s="58">
        <v>2020</v>
      </c>
      <c r="B10" s="36">
        <v>200</v>
      </c>
      <c r="C10" s="36">
        <v>230</v>
      </c>
      <c r="D10" s="36">
        <v>208</v>
      </c>
      <c r="E10" s="36">
        <v>180</v>
      </c>
      <c r="F10" s="36">
        <v>233</v>
      </c>
      <c r="G10" s="36">
        <v>193</v>
      </c>
      <c r="H10" s="10">
        <v>201</v>
      </c>
      <c r="I10" s="10">
        <v>190</v>
      </c>
      <c r="J10" s="10">
        <v>258</v>
      </c>
      <c r="K10" s="10">
        <v>228</v>
      </c>
      <c r="L10" s="56">
        <v>257</v>
      </c>
      <c r="M10" s="56">
        <v>231</v>
      </c>
      <c r="N10" s="56">
        <v>185</v>
      </c>
      <c r="O10" s="56">
        <v>261</v>
      </c>
      <c r="P10" s="57">
        <v>261</v>
      </c>
      <c r="Q10" s="57">
        <v>234</v>
      </c>
      <c r="R10" s="57">
        <v>214</v>
      </c>
      <c r="S10" s="57">
        <v>234</v>
      </c>
      <c r="T10" s="36">
        <v>241</v>
      </c>
      <c r="U10" s="36">
        <v>204</v>
      </c>
      <c r="V10" s="36">
        <v>251</v>
      </c>
      <c r="W10" s="36">
        <v>196</v>
      </c>
      <c r="X10" s="36">
        <v>194</v>
      </c>
      <c r="Y10" s="36">
        <v>189</v>
      </c>
      <c r="Z10" s="36">
        <v>193</v>
      </c>
      <c r="AA10" s="36">
        <v>232</v>
      </c>
      <c r="AB10" s="36">
        <v>184</v>
      </c>
      <c r="AC10" s="36">
        <v>238</v>
      </c>
      <c r="AD10" s="36">
        <v>203</v>
      </c>
      <c r="AE10" s="36">
        <v>218</v>
      </c>
      <c r="AF10" s="36">
        <v>173</v>
      </c>
      <c r="AG10" s="36">
        <v>187</v>
      </c>
      <c r="AH10" s="36">
        <v>176</v>
      </c>
      <c r="AI10" s="36">
        <v>192</v>
      </c>
      <c r="AJ10" s="36">
        <v>194</v>
      </c>
      <c r="AK10" s="36">
        <v>182</v>
      </c>
      <c r="AL10" s="36">
        <v>208</v>
      </c>
      <c r="AM10" s="36">
        <v>186</v>
      </c>
      <c r="AN10" s="36">
        <v>167</v>
      </c>
      <c r="AO10" s="36">
        <v>198</v>
      </c>
      <c r="AP10" s="36">
        <v>184</v>
      </c>
      <c r="AQ10" s="36">
        <v>179</v>
      </c>
      <c r="AR10" s="36">
        <v>209</v>
      </c>
      <c r="AS10" s="36">
        <v>180</v>
      </c>
      <c r="AT10" s="36">
        <v>180</v>
      </c>
      <c r="AU10" s="36">
        <v>166</v>
      </c>
      <c r="AV10" s="36">
        <v>160</v>
      </c>
      <c r="AW10" s="36">
        <v>143</v>
      </c>
      <c r="AX10" s="36">
        <v>146</v>
      </c>
      <c r="AY10" s="36">
        <v>98</v>
      </c>
      <c r="AZ10" s="36">
        <v>105</v>
      </c>
    </row>
    <row r="11" spans="1:53" s="64" customFormat="1" ht="16" thickBot="1">
      <c r="A11" s="59">
        <v>2021</v>
      </c>
      <c r="B11" s="43">
        <v>250</v>
      </c>
      <c r="C11" s="43">
        <v>262</v>
      </c>
      <c r="D11" s="43">
        <v>240</v>
      </c>
      <c r="E11" s="43">
        <v>189</v>
      </c>
      <c r="F11" s="43">
        <v>253</v>
      </c>
      <c r="G11" s="43">
        <v>186</v>
      </c>
      <c r="H11" s="60">
        <v>204</v>
      </c>
      <c r="I11" s="60">
        <v>213</v>
      </c>
      <c r="J11" s="60">
        <v>125</v>
      </c>
      <c r="K11" s="60">
        <v>322</v>
      </c>
      <c r="L11" s="61">
        <v>254</v>
      </c>
      <c r="M11" s="62">
        <v>152</v>
      </c>
      <c r="N11" s="62">
        <v>148</v>
      </c>
      <c r="O11" s="62">
        <v>256</v>
      </c>
      <c r="P11" s="63">
        <v>365</v>
      </c>
      <c r="Q11" s="63">
        <v>256</v>
      </c>
      <c r="R11" s="63">
        <v>230</v>
      </c>
      <c r="S11" s="57">
        <v>260</v>
      </c>
      <c r="T11" s="43">
        <v>300</v>
      </c>
      <c r="U11" s="43">
        <v>254</v>
      </c>
      <c r="V11" s="43">
        <v>254</v>
      </c>
      <c r="W11" s="43">
        <v>300</v>
      </c>
      <c r="X11" s="43">
        <v>156</v>
      </c>
      <c r="Y11" s="43">
        <v>152</v>
      </c>
      <c r="Z11" s="43">
        <v>200</v>
      </c>
      <c r="AA11" s="43">
        <v>356</v>
      </c>
      <c r="AB11" s="43">
        <v>300</v>
      </c>
      <c r="AC11" s="43">
        <v>256</v>
      </c>
      <c r="AD11" s="43">
        <v>245</v>
      </c>
      <c r="AE11" s="43">
        <v>300</v>
      </c>
      <c r="AF11" s="43">
        <v>254</v>
      </c>
      <c r="AG11" s="43">
        <v>300</v>
      </c>
      <c r="AH11" s="43">
        <v>256</v>
      </c>
      <c r="AI11" s="43">
        <v>253</v>
      </c>
      <c r="AJ11" s="43">
        <v>300</v>
      </c>
      <c r="AK11" s="43">
        <v>324</v>
      </c>
      <c r="AL11" s="43">
        <v>345</v>
      </c>
      <c r="AM11" s="43">
        <v>200</v>
      </c>
      <c r="AN11" s="43">
        <v>354</v>
      </c>
      <c r="AO11" s="43">
        <v>451</v>
      </c>
      <c r="AP11" s="43">
        <v>562</v>
      </c>
      <c r="AQ11" s="43">
        <v>152</v>
      </c>
      <c r="AR11" s="43">
        <v>256</v>
      </c>
      <c r="AS11" s="43">
        <v>300</v>
      </c>
      <c r="AT11" s="43">
        <v>515</v>
      </c>
      <c r="AU11" s="43">
        <v>551</v>
      </c>
      <c r="AV11" s="43">
        <v>451</v>
      </c>
      <c r="AW11" s="43">
        <v>564</v>
      </c>
      <c r="AX11" s="43">
        <v>422</v>
      </c>
      <c r="AY11" s="43">
        <v>651</v>
      </c>
      <c r="AZ11" s="43">
        <v>546</v>
      </c>
    </row>
    <row r="12" spans="1:53" s="45" customFormat="1">
      <c r="A12" s="36"/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</row>
    <row r="13" spans="1:53" s="45" customFormat="1" ht="62">
      <c r="A13" s="65" t="s">
        <v>56</v>
      </c>
      <c r="B13" s="66" t="s">
        <v>53</v>
      </c>
      <c r="C13" s="67" t="s">
        <v>54</v>
      </c>
      <c r="D13" s="68" t="s">
        <v>55</v>
      </c>
      <c r="E13" s="69"/>
      <c r="F13" s="52" t="s">
        <v>58</v>
      </c>
      <c r="G13" s="52" t="s">
        <v>57</v>
      </c>
      <c r="H13" s="52" t="s">
        <v>59</v>
      </c>
      <c r="I13" s="52" t="s">
        <v>72</v>
      </c>
      <c r="J13" s="53" t="s">
        <v>60</v>
      </c>
      <c r="K13" s="53" t="s">
        <v>61</v>
      </c>
      <c r="L13" s="52" t="s">
        <v>62</v>
      </c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</row>
    <row r="14" spans="1:53" s="45" customFormat="1">
      <c r="A14" s="58">
        <v>2016</v>
      </c>
      <c r="B14" s="10">
        <f>+SUM(H6:K6)</f>
        <v>583</v>
      </c>
      <c r="C14" s="56">
        <f>+SUM(L6:O6)</f>
        <v>698</v>
      </c>
      <c r="D14" s="57">
        <f>+SUM(P6:S6)</f>
        <v>808</v>
      </c>
      <c r="E14" s="36"/>
      <c r="F14" s="169">
        <f>AVERAGE(B14:D18)</f>
        <v>706.2</v>
      </c>
      <c r="G14" s="163">
        <f>+C21/F14</f>
        <v>0.78448031719059752</v>
      </c>
      <c r="H14" s="172">
        <f>_xlfn.STDEV.S(B14:D18)</f>
        <v>132.50778952844362</v>
      </c>
      <c r="I14" s="163">
        <f>H14/F14</f>
        <v>0.18763493277887797</v>
      </c>
      <c r="J14" s="163">
        <f>1-(1.96*I14)</f>
        <v>0.63223553175339919</v>
      </c>
      <c r="K14" s="163">
        <f>1+(1.96*J14)</f>
        <v>2.2391816422366624</v>
      </c>
      <c r="L14" s="166" t="str">
        <f>IF(G14&gt;K14,"Aumento","estable")</f>
        <v>estable</v>
      </c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</row>
    <row r="15" spans="1:53" s="45" customFormat="1">
      <c r="A15" s="58">
        <v>2017</v>
      </c>
      <c r="B15" s="10">
        <f>+SUM(H7:K7)</f>
        <v>682</v>
      </c>
      <c r="C15" s="56">
        <f>+SUM(L7:O7)</f>
        <v>744</v>
      </c>
      <c r="D15" s="57">
        <f>+SUM(P7:S7)</f>
        <v>676</v>
      </c>
      <c r="E15" s="36"/>
      <c r="F15" s="170"/>
      <c r="G15" s="164"/>
      <c r="H15" s="173"/>
      <c r="I15" s="164"/>
      <c r="J15" s="164"/>
      <c r="K15" s="164"/>
      <c r="L15" s="167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</row>
    <row r="16" spans="1:53" s="45" customFormat="1">
      <c r="A16" s="58">
        <v>2018</v>
      </c>
      <c r="B16" s="10">
        <f t="shared" ref="B16:B18" si="0">+SUM(H8:K8)</f>
        <v>610</v>
      </c>
      <c r="C16" s="56">
        <f t="shared" ref="C16:C18" si="1">+SUM(L8:O8)</f>
        <v>536</v>
      </c>
      <c r="D16" s="57">
        <f>+SUM(P8:S8)</f>
        <v>559</v>
      </c>
      <c r="E16" s="36"/>
      <c r="F16" s="170"/>
      <c r="G16" s="164"/>
      <c r="H16" s="173"/>
      <c r="I16" s="164"/>
      <c r="J16" s="164"/>
      <c r="K16" s="164"/>
      <c r="L16" s="167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</row>
    <row r="17" spans="1:53" s="45" customFormat="1">
      <c r="A17" s="58">
        <v>2019</v>
      </c>
      <c r="B17" s="10">
        <f t="shared" si="0"/>
        <v>570</v>
      </c>
      <c r="C17" s="56">
        <f t="shared" si="1"/>
        <v>665</v>
      </c>
      <c r="D17" s="57">
        <f t="shared" ref="D17:D18" si="2">+SUM(P9:S9)</f>
        <v>708</v>
      </c>
      <c r="E17" s="36"/>
      <c r="F17" s="170"/>
      <c r="G17" s="164"/>
      <c r="H17" s="173"/>
      <c r="I17" s="164"/>
      <c r="J17" s="164"/>
      <c r="K17" s="164"/>
      <c r="L17" s="167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</row>
    <row r="18" spans="1:53" s="45" customFormat="1" ht="16" thickBot="1">
      <c r="A18" s="70">
        <v>2020</v>
      </c>
      <c r="B18" s="10">
        <f t="shared" si="0"/>
        <v>877</v>
      </c>
      <c r="C18" s="62">
        <f t="shared" si="1"/>
        <v>934</v>
      </c>
      <c r="D18" s="57">
        <f t="shared" si="2"/>
        <v>943</v>
      </c>
      <c r="E18" s="36"/>
      <c r="F18" s="170"/>
      <c r="G18" s="164"/>
      <c r="H18" s="173"/>
      <c r="I18" s="164"/>
      <c r="J18" s="164"/>
      <c r="K18" s="164"/>
      <c r="L18" s="167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</row>
    <row r="19" spans="1:53" s="45" customFormat="1">
      <c r="A19" s="58"/>
      <c r="B19" s="36"/>
      <c r="C19" s="36"/>
      <c r="D19" s="36"/>
      <c r="E19" s="36"/>
      <c r="F19" s="170"/>
      <c r="G19" s="164"/>
      <c r="H19" s="173"/>
      <c r="I19" s="164"/>
      <c r="J19" s="164"/>
      <c r="K19" s="164"/>
      <c r="L19" s="167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</row>
    <row r="20" spans="1:53" s="45" customFormat="1">
      <c r="A20" s="58"/>
      <c r="B20" s="36"/>
      <c r="C20" s="36"/>
      <c r="D20" s="36"/>
      <c r="E20" s="36"/>
      <c r="F20" s="170"/>
      <c r="G20" s="164"/>
      <c r="H20" s="173"/>
      <c r="I20" s="164"/>
      <c r="J20" s="164"/>
      <c r="K20" s="164"/>
      <c r="L20" s="167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</row>
    <row r="21" spans="1:53" s="45" customFormat="1">
      <c r="A21" s="71">
        <v>2021</v>
      </c>
      <c r="B21" s="72"/>
      <c r="C21" s="72">
        <f>+SUM(L11:N11)</f>
        <v>554</v>
      </c>
      <c r="D21" s="72"/>
      <c r="E21" s="36"/>
      <c r="F21" s="171"/>
      <c r="G21" s="165"/>
      <c r="H21" s="174"/>
      <c r="I21" s="165"/>
      <c r="J21" s="165"/>
      <c r="K21" s="165"/>
      <c r="L21" s="168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</row>
    <row r="24" spans="1:53">
      <c r="A24" s="159" t="s">
        <v>63</v>
      </c>
      <c r="B24" s="159"/>
      <c r="C24" s="159"/>
      <c r="D24" s="159"/>
      <c r="F24" s="162" t="s">
        <v>120</v>
      </c>
      <c r="G24" s="162"/>
      <c r="H24" s="162"/>
    </row>
    <row r="25" spans="1:53">
      <c r="A25" s="38" t="s">
        <v>64</v>
      </c>
      <c r="B25" s="11" t="s">
        <v>65</v>
      </c>
      <c r="F25" s="175" t="s">
        <v>121</v>
      </c>
      <c r="G25" s="3" t="s">
        <v>114</v>
      </c>
      <c r="H25" s="42" t="s">
        <v>115</v>
      </c>
    </row>
    <row r="26" spans="1:53">
      <c r="A26" s="38" t="s">
        <v>66</v>
      </c>
      <c r="B26" s="11" t="s">
        <v>67</v>
      </c>
      <c r="F26" s="175"/>
      <c r="G26" s="3" t="s">
        <v>116</v>
      </c>
      <c r="H26" s="3" t="s">
        <v>117</v>
      </c>
    </row>
    <row r="27" spans="1:53">
      <c r="A27" s="38" t="s">
        <v>68</v>
      </c>
      <c r="B27" s="11" t="s">
        <v>69</v>
      </c>
      <c r="F27" s="175"/>
      <c r="G27" s="3" t="s">
        <v>118</v>
      </c>
      <c r="H27" s="41" t="s">
        <v>119</v>
      </c>
    </row>
    <row r="28" spans="1:53">
      <c r="A28" s="38" t="s">
        <v>52</v>
      </c>
      <c r="B28" s="11" t="s">
        <v>70</v>
      </c>
    </row>
    <row r="29" spans="1:53">
      <c r="A29" s="160" t="s">
        <v>71</v>
      </c>
      <c r="B29" s="161"/>
      <c r="C29" s="161"/>
      <c r="D29" s="161"/>
    </row>
    <row r="30" spans="1:53" ht="29" customHeight="1">
      <c r="A30" s="160"/>
      <c r="B30" s="161"/>
      <c r="C30" s="161"/>
      <c r="D30" s="161"/>
    </row>
  </sheetData>
  <mergeCells count="12">
    <mergeCell ref="K14:K21"/>
    <mergeCell ref="L14:L21"/>
    <mergeCell ref="A29:A30"/>
    <mergeCell ref="B29:D30"/>
    <mergeCell ref="A24:D24"/>
    <mergeCell ref="F14:F21"/>
    <mergeCell ref="G14:G21"/>
    <mergeCell ref="H14:H21"/>
    <mergeCell ref="I14:I21"/>
    <mergeCell ref="J14:J21"/>
    <mergeCell ref="F25:F27"/>
    <mergeCell ref="F24:H24"/>
  </mergeCells>
  <conditionalFormatting sqref="L14:L21">
    <cfRule type="cellIs" dxfId="0" priority="1" operator="equal">
      <formula>"OJO"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8"/>
  <sheetViews>
    <sheetView zoomScale="80" zoomScaleNormal="80" workbookViewId="0">
      <selection activeCell="M32" sqref="M32"/>
    </sheetView>
  </sheetViews>
  <sheetFormatPr baseColWidth="10" defaultColWidth="11.36328125" defaultRowHeight="15.5"/>
  <cols>
    <col min="1" max="1" width="11.36328125" style="18"/>
    <col min="2" max="4" width="11.36328125" style="19"/>
    <col min="5" max="5" width="11.36328125" style="18"/>
    <col min="6" max="6" width="14.6328125" style="19" customWidth="1"/>
    <col min="7" max="7" width="19.6328125" style="19" customWidth="1"/>
    <col min="8" max="8" width="19.36328125" style="19" customWidth="1"/>
    <col min="9" max="9" width="18.54296875" style="19" customWidth="1"/>
    <col min="10" max="16384" width="11.36328125" style="19"/>
  </cols>
  <sheetData>
    <row r="1" spans="1:10">
      <c r="A1" s="14" t="s">
        <v>128</v>
      </c>
      <c r="B1" s="176" t="s">
        <v>129</v>
      </c>
      <c r="C1" s="177"/>
      <c r="D1" s="177"/>
      <c r="E1" s="178"/>
      <c r="F1" s="179" t="s">
        <v>64</v>
      </c>
      <c r="G1" s="179" t="s">
        <v>130</v>
      </c>
      <c r="H1" s="179" t="s">
        <v>131</v>
      </c>
      <c r="I1" s="181" t="s">
        <v>132</v>
      </c>
    </row>
    <row r="2" spans="1:10">
      <c r="A2" s="14"/>
      <c r="B2" s="14">
        <v>2019</v>
      </c>
      <c r="C2" s="14">
        <v>2020</v>
      </c>
      <c r="D2" s="14">
        <v>2021</v>
      </c>
      <c r="E2" s="14">
        <v>2022</v>
      </c>
      <c r="F2" s="180"/>
      <c r="G2" s="180"/>
      <c r="H2" s="180"/>
      <c r="I2" s="182"/>
    </row>
    <row r="3" spans="1:10">
      <c r="A3" s="13">
        <v>1</v>
      </c>
      <c r="B3" s="13">
        <v>41</v>
      </c>
      <c r="C3" s="13">
        <v>20</v>
      </c>
      <c r="D3" s="13">
        <v>38</v>
      </c>
      <c r="E3" s="13">
        <v>25</v>
      </c>
      <c r="F3" s="15">
        <f>AVERAGE(B3:D54)</f>
        <v>28.615384615384617</v>
      </c>
      <c r="G3" s="15">
        <f>F3-I3</f>
        <v>17.200362516039561</v>
      </c>
      <c r="H3" s="15">
        <f>F3+I3</f>
        <v>40.030406714729672</v>
      </c>
      <c r="I3" s="16">
        <f>_xlfn.STDEV.S(B3:D54)</f>
        <v>11.415022099345055</v>
      </c>
      <c r="J3" s="20"/>
    </row>
    <row r="4" spans="1:10">
      <c r="A4" s="13">
        <v>2</v>
      </c>
      <c r="B4" s="13">
        <v>21</v>
      </c>
      <c r="C4" s="13">
        <v>13</v>
      </c>
      <c r="D4" s="13">
        <v>36</v>
      </c>
      <c r="E4" s="13">
        <v>14</v>
      </c>
      <c r="F4" s="15">
        <f t="shared" ref="F4:F54" si="0">AVERAGE($B$3:$D$54)</f>
        <v>28.615384615384617</v>
      </c>
      <c r="G4" s="15">
        <f t="shared" ref="G4:G54" si="1">$F$3-$I$3</f>
        <v>17.200362516039561</v>
      </c>
      <c r="H4" s="15">
        <f t="shared" ref="H4:H54" si="2">$F$3+$I$3</f>
        <v>40.030406714729672</v>
      </c>
      <c r="I4" s="16"/>
      <c r="J4" s="20"/>
    </row>
    <row r="5" spans="1:10">
      <c r="A5" s="13">
        <v>3</v>
      </c>
      <c r="B5" s="13">
        <v>27</v>
      </c>
      <c r="C5" s="13">
        <v>12</v>
      </c>
      <c r="D5" s="13">
        <v>44</v>
      </c>
      <c r="E5" s="13">
        <v>11</v>
      </c>
      <c r="F5" s="15">
        <f t="shared" si="0"/>
        <v>28.615384615384617</v>
      </c>
      <c r="G5" s="15">
        <f t="shared" si="1"/>
        <v>17.200362516039561</v>
      </c>
      <c r="H5" s="15">
        <f t="shared" si="2"/>
        <v>40.030406714729672</v>
      </c>
      <c r="I5" s="16"/>
    </row>
    <row r="6" spans="1:10">
      <c r="A6" s="13">
        <v>4</v>
      </c>
      <c r="B6" s="13">
        <v>17</v>
      </c>
      <c r="C6" s="13">
        <v>13</v>
      </c>
      <c r="D6" s="13">
        <v>34</v>
      </c>
      <c r="E6" s="13">
        <v>14</v>
      </c>
      <c r="F6" s="15">
        <f t="shared" si="0"/>
        <v>28.615384615384617</v>
      </c>
      <c r="G6" s="15">
        <f t="shared" si="1"/>
        <v>17.200362516039561</v>
      </c>
      <c r="H6" s="15">
        <f t="shared" si="2"/>
        <v>40.030406714729672</v>
      </c>
      <c r="I6" s="16"/>
    </row>
    <row r="7" spans="1:10">
      <c r="A7" s="13">
        <v>5</v>
      </c>
      <c r="B7" s="13">
        <v>24</v>
      </c>
      <c r="C7" s="13">
        <v>15</v>
      </c>
      <c r="D7" s="13">
        <v>35</v>
      </c>
      <c r="E7" s="13">
        <v>21</v>
      </c>
      <c r="F7" s="15">
        <f t="shared" si="0"/>
        <v>28.615384615384617</v>
      </c>
      <c r="G7" s="15">
        <f t="shared" si="1"/>
        <v>17.200362516039561</v>
      </c>
      <c r="H7" s="15">
        <f t="shared" si="2"/>
        <v>40.030406714729672</v>
      </c>
      <c r="I7" s="16"/>
    </row>
    <row r="8" spans="1:10">
      <c r="A8" s="13">
        <v>6</v>
      </c>
      <c r="B8" s="13">
        <v>30</v>
      </c>
      <c r="C8" s="13">
        <v>11</v>
      </c>
      <c r="D8" s="13">
        <v>35</v>
      </c>
      <c r="E8" s="13">
        <v>19</v>
      </c>
      <c r="F8" s="15">
        <f t="shared" si="0"/>
        <v>28.615384615384617</v>
      </c>
      <c r="G8" s="15">
        <f t="shared" si="1"/>
        <v>17.200362516039561</v>
      </c>
      <c r="H8" s="15">
        <f t="shared" si="2"/>
        <v>40.030406714729672</v>
      </c>
      <c r="I8" s="16"/>
    </row>
    <row r="9" spans="1:10">
      <c r="A9" s="13">
        <v>7</v>
      </c>
      <c r="B9" s="13">
        <v>16</v>
      </c>
      <c r="C9" s="13">
        <v>13</v>
      </c>
      <c r="D9" s="13">
        <v>35</v>
      </c>
      <c r="E9" s="13">
        <v>13</v>
      </c>
      <c r="F9" s="15">
        <f t="shared" si="0"/>
        <v>28.615384615384617</v>
      </c>
      <c r="G9" s="15">
        <f t="shared" si="1"/>
        <v>17.200362516039561</v>
      </c>
      <c r="H9" s="15">
        <f t="shared" si="2"/>
        <v>40.030406714729672</v>
      </c>
      <c r="I9" s="16"/>
    </row>
    <row r="10" spans="1:10">
      <c r="A10" s="13">
        <v>8</v>
      </c>
      <c r="B10" s="13">
        <v>27</v>
      </c>
      <c r="C10" s="13">
        <v>18</v>
      </c>
      <c r="D10" s="13">
        <v>32</v>
      </c>
      <c r="E10" s="13">
        <v>9</v>
      </c>
      <c r="F10" s="15">
        <f t="shared" si="0"/>
        <v>28.615384615384617</v>
      </c>
      <c r="G10" s="15">
        <f t="shared" si="1"/>
        <v>17.200362516039561</v>
      </c>
      <c r="H10" s="15">
        <f t="shared" si="2"/>
        <v>40.030406714729672</v>
      </c>
      <c r="I10" s="16"/>
    </row>
    <row r="11" spans="1:10">
      <c r="A11" s="13">
        <v>9</v>
      </c>
      <c r="B11" s="13">
        <v>33</v>
      </c>
      <c r="C11" s="13">
        <v>17</v>
      </c>
      <c r="D11" s="13">
        <v>18</v>
      </c>
      <c r="E11" s="13">
        <v>22</v>
      </c>
      <c r="F11" s="15">
        <f t="shared" si="0"/>
        <v>28.615384615384617</v>
      </c>
      <c r="G11" s="15">
        <f t="shared" si="1"/>
        <v>17.200362516039561</v>
      </c>
      <c r="H11" s="15">
        <f t="shared" si="2"/>
        <v>40.030406714729672</v>
      </c>
      <c r="I11" s="16"/>
    </row>
    <row r="12" spans="1:10">
      <c r="A12" s="13">
        <v>10</v>
      </c>
      <c r="B12" s="13">
        <v>25</v>
      </c>
      <c r="C12" s="13">
        <v>26</v>
      </c>
      <c r="D12" s="13">
        <v>35</v>
      </c>
      <c r="E12" s="13">
        <v>14</v>
      </c>
      <c r="F12" s="15">
        <f t="shared" si="0"/>
        <v>28.615384615384617</v>
      </c>
      <c r="G12" s="15">
        <f t="shared" si="1"/>
        <v>17.200362516039561</v>
      </c>
      <c r="H12" s="15">
        <f t="shared" si="2"/>
        <v>40.030406714729672</v>
      </c>
      <c r="I12" s="16"/>
    </row>
    <row r="13" spans="1:10">
      <c r="A13" s="13">
        <v>11</v>
      </c>
      <c r="B13" s="13">
        <v>19</v>
      </c>
      <c r="C13" s="13">
        <v>21</v>
      </c>
      <c r="D13" s="13">
        <v>24</v>
      </c>
      <c r="E13" s="13">
        <v>16</v>
      </c>
      <c r="F13" s="15">
        <f t="shared" si="0"/>
        <v>28.615384615384617</v>
      </c>
      <c r="G13" s="15">
        <f t="shared" si="1"/>
        <v>17.200362516039561</v>
      </c>
      <c r="H13" s="15">
        <f t="shared" si="2"/>
        <v>40.030406714729672</v>
      </c>
      <c r="I13" s="16"/>
    </row>
    <row r="14" spans="1:10">
      <c r="A14" s="13">
        <v>12</v>
      </c>
      <c r="B14" s="13">
        <v>27</v>
      </c>
      <c r="C14" s="13">
        <v>10</v>
      </c>
      <c r="D14" s="13">
        <v>32</v>
      </c>
      <c r="E14" s="13">
        <v>12</v>
      </c>
      <c r="F14" s="15">
        <f t="shared" si="0"/>
        <v>28.615384615384617</v>
      </c>
      <c r="G14" s="15">
        <f t="shared" si="1"/>
        <v>17.200362516039561</v>
      </c>
      <c r="H14" s="15">
        <f t="shared" si="2"/>
        <v>40.030406714729672</v>
      </c>
      <c r="I14" s="16"/>
    </row>
    <row r="15" spans="1:10">
      <c r="A15" s="13">
        <v>13</v>
      </c>
      <c r="B15" s="13">
        <v>33</v>
      </c>
      <c r="C15" s="13">
        <v>21</v>
      </c>
      <c r="D15" s="13">
        <v>35</v>
      </c>
      <c r="E15" s="13">
        <v>10</v>
      </c>
      <c r="F15" s="15">
        <f t="shared" si="0"/>
        <v>28.615384615384617</v>
      </c>
      <c r="G15" s="15">
        <f t="shared" si="1"/>
        <v>17.200362516039561</v>
      </c>
      <c r="H15" s="15">
        <f t="shared" si="2"/>
        <v>40.030406714729672</v>
      </c>
      <c r="I15" s="16"/>
    </row>
    <row r="16" spans="1:10">
      <c r="A16" s="13">
        <v>14</v>
      </c>
      <c r="B16" s="13">
        <v>21</v>
      </c>
      <c r="C16" s="13">
        <v>18</v>
      </c>
      <c r="D16" s="13">
        <v>37</v>
      </c>
      <c r="E16" s="13">
        <v>23</v>
      </c>
      <c r="F16" s="15">
        <f t="shared" si="0"/>
        <v>28.615384615384617</v>
      </c>
      <c r="G16" s="15">
        <f t="shared" si="1"/>
        <v>17.200362516039561</v>
      </c>
      <c r="H16" s="15">
        <f t="shared" si="2"/>
        <v>40.030406714729672</v>
      </c>
      <c r="I16" s="16"/>
    </row>
    <row r="17" spans="1:9">
      <c r="A17" s="13">
        <v>15</v>
      </c>
      <c r="B17" s="13">
        <v>30</v>
      </c>
      <c r="C17" s="13">
        <v>23</v>
      </c>
      <c r="D17" s="13">
        <v>27</v>
      </c>
      <c r="E17" s="13">
        <v>9</v>
      </c>
      <c r="F17" s="15">
        <f t="shared" si="0"/>
        <v>28.615384615384617</v>
      </c>
      <c r="G17" s="15">
        <f t="shared" si="1"/>
        <v>17.200362516039561</v>
      </c>
      <c r="H17" s="15">
        <f t="shared" si="2"/>
        <v>40.030406714729672</v>
      </c>
      <c r="I17" s="16"/>
    </row>
    <row r="18" spans="1:9">
      <c r="A18" s="13">
        <v>16</v>
      </c>
      <c r="B18" s="13">
        <v>28</v>
      </c>
      <c r="C18" s="13">
        <v>36</v>
      </c>
      <c r="D18" s="13">
        <v>25</v>
      </c>
      <c r="E18" s="13">
        <v>25</v>
      </c>
      <c r="F18" s="15">
        <f t="shared" si="0"/>
        <v>28.615384615384617</v>
      </c>
      <c r="G18" s="15">
        <f t="shared" si="1"/>
        <v>17.200362516039561</v>
      </c>
      <c r="H18" s="15">
        <f t="shared" si="2"/>
        <v>40.030406714729672</v>
      </c>
      <c r="I18" s="16"/>
    </row>
    <row r="19" spans="1:9">
      <c r="A19" s="13">
        <v>17</v>
      </c>
      <c r="B19" s="13">
        <v>18</v>
      </c>
      <c r="C19" s="13">
        <v>29</v>
      </c>
      <c r="D19" s="13">
        <v>29</v>
      </c>
      <c r="E19" s="13">
        <v>20</v>
      </c>
      <c r="F19" s="15">
        <f t="shared" si="0"/>
        <v>28.615384615384617</v>
      </c>
      <c r="G19" s="15">
        <f t="shared" si="1"/>
        <v>17.200362516039561</v>
      </c>
      <c r="H19" s="15">
        <f t="shared" si="2"/>
        <v>40.030406714729672</v>
      </c>
      <c r="I19" s="16"/>
    </row>
    <row r="20" spans="1:9">
      <c r="A20" s="13">
        <v>18</v>
      </c>
      <c r="B20" s="13">
        <v>21</v>
      </c>
      <c r="C20" s="13">
        <v>34</v>
      </c>
      <c r="D20" s="13">
        <v>33</v>
      </c>
      <c r="E20" s="13">
        <v>42</v>
      </c>
      <c r="F20" s="15">
        <f t="shared" si="0"/>
        <v>28.615384615384617</v>
      </c>
      <c r="G20" s="15">
        <f t="shared" si="1"/>
        <v>17.200362516039561</v>
      </c>
      <c r="H20" s="15">
        <f t="shared" si="2"/>
        <v>40.030406714729672</v>
      </c>
      <c r="I20" s="16"/>
    </row>
    <row r="21" spans="1:9">
      <c r="A21" s="13">
        <v>19</v>
      </c>
      <c r="B21" s="13">
        <v>26</v>
      </c>
      <c r="C21" s="13">
        <v>55</v>
      </c>
      <c r="D21" s="13">
        <v>43</v>
      </c>
      <c r="E21" s="13">
        <v>40</v>
      </c>
      <c r="F21" s="15">
        <f t="shared" si="0"/>
        <v>28.615384615384617</v>
      </c>
      <c r="G21" s="15">
        <f t="shared" si="1"/>
        <v>17.200362516039561</v>
      </c>
      <c r="H21" s="15">
        <f t="shared" si="2"/>
        <v>40.030406714729672</v>
      </c>
      <c r="I21" s="16"/>
    </row>
    <row r="22" spans="1:9">
      <c r="A22" s="13">
        <v>20</v>
      </c>
      <c r="B22" s="13">
        <v>26</v>
      </c>
      <c r="C22" s="13">
        <v>45</v>
      </c>
      <c r="D22" s="13">
        <v>55</v>
      </c>
      <c r="E22" s="13">
        <v>42</v>
      </c>
      <c r="F22" s="15">
        <f t="shared" si="0"/>
        <v>28.615384615384617</v>
      </c>
      <c r="G22" s="15">
        <f t="shared" si="1"/>
        <v>17.200362516039561</v>
      </c>
      <c r="H22" s="15">
        <f t="shared" si="2"/>
        <v>40.030406714729672</v>
      </c>
      <c r="I22" s="16"/>
    </row>
    <row r="23" spans="1:9">
      <c r="A23" s="13">
        <v>21</v>
      </c>
      <c r="B23" s="13">
        <v>19</v>
      </c>
      <c r="C23" s="13">
        <v>47</v>
      </c>
      <c r="D23" s="13">
        <v>25</v>
      </c>
      <c r="E23" s="13">
        <v>47</v>
      </c>
      <c r="F23" s="15">
        <f t="shared" si="0"/>
        <v>28.615384615384617</v>
      </c>
      <c r="G23" s="15">
        <f t="shared" si="1"/>
        <v>17.200362516039561</v>
      </c>
      <c r="H23" s="15">
        <f t="shared" si="2"/>
        <v>40.030406714729672</v>
      </c>
      <c r="I23" s="16"/>
    </row>
    <row r="24" spans="1:9">
      <c r="A24" s="13">
        <v>22</v>
      </c>
      <c r="B24" s="13">
        <v>19</v>
      </c>
      <c r="C24" s="13">
        <v>46</v>
      </c>
      <c r="D24" s="13">
        <v>40</v>
      </c>
      <c r="E24" s="13">
        <v>43</v>
      </c>
      <c r="F24" s="15">
        <f t="shared" si="0"/>
        <v>28.615384615384617</v>
      </c>
      <c r="G24" s="15">
        <f t="shared" si="1"/>
        <v>17.200362516039561</v>
      </c>
      <c r="H24" s="15">
        <f t="shared" si="2"/>
        <v>40.030406714729672</v>
      </c>
      <c r="I24" s="16"/>
    </row>
    <row r="25" spans="1:9">
      <c r="A25" s="13">
        <v>23</v>
      </c>
      <c r="B25" s="13">
        <v>32</v>
      </c>
      <c r="C25" s="13">
        <v>67</v>
      </c>
      <c r="D25" s="13">
        <v>37</v>
      </c>
      <c r="E25" s="13">
        <v>70</v>
      </c>
      <c r="F25" s="15">
        <f t="shared" si="0"/>
        <v>28.615384615384617</v>
      </c>
      <c r="G25" s="15">
        <f t="shared" si="1"/>
        <v>17.200362516039561</v>
      </c>
      <c r="H25" s="15">
        <f t="shared" si="2"/>
        <v>40.030406714729672</v>
      </c>
      <c r="I25" s="16"/>
    </row>
    <row r="26" spans="1:9">
      <c r="A26" s="13">
        <v>24</v>
      </c>
      <c r="B26" s="13">
        <v>31</v>
      </c>
      <c r="C26" s="13">
        <v>88</v>
      </c>
      <c r="D26" s="13">
        <v>33</v>
      </c>
      <c r="E26" s="13">
        <v>61</v>
      </c>
      <c r="F26" s="15">
        <f t="shared" si="0"/>
        <v>28.615384615384617</v>
      </c>
      <c r="G26" s="15">
        <f t="shared" si="1"/>
        <v>17.200362516039561</v>
      </c>
      <c r="H26" s="15">
        <f t="shared" si="2"/>
        <v>40.030406714729672</v>
      </c>
      <c r="I26" s="16"/>
    </row>
    <row r="27" spans="1:9">
      <c r="A27" s="13">
        <v>25</v>
      </c>
      <c r="B27" s="13">
        <v>27</v>
      </c>
      <c r="C27" s="13">
        <v>70</v>
      </c>
      <c r="D27" s="13">
        <v>19</v>
      </c>
      <c r="E27" s="13">
        <v>77</v>
      </c>
      <c r="F27" s="15">
        <f t="shared" si="0"/>
        <v>28.615384615384617</v>
      </c>
      <c r="G27" s="15">
        <f t="shared" si="1"/>
        <v>17.200362516039561</v>
      </c>
      <c r="H27" s="15">
        <f t="shared" si="2"/>
        <v>40.030406714729672</v>
      </c>
      <c r="I27" s="16"/>
    </row>
    <row r="28" spans="1:9">
      <c r="A28" s="13">
        <v>26</v>
      </c>
      <c r="B28" s="13">
        <v>15</v>
      </c>
      <c r="C28" s="13">
        <v>51</v>
      </c>
      <c r="D28" s="13">
        <v>31</v>
      </c>
      <c r="E28" s="13">
        <v>61</v>
      </c>
      <c r="F28" s="15">
        <f t="shared" si="0"/>
        <v>28.615384615384617</v>
      </c>
      <c r="G28" s="15">
        <f t="shared" si="1"/>
        <v>17.200362516039561</v>
      </c>
      <c r="H28" s="15">
        <f t="shared" si="2"/>
        <v>40.030406714729672</v>
      </c>
      <c r="I28" s="16"/>
    </row>
    <row r="29" spans="1:9">
      <c r="A29" s="13">
        <v>27</v>
      </c>
      <c r="B29" s="13">
        <v>27</v>
      </c>
      <c r="C29" s="13">
        <v>61</v>
      </c>
      <c r="D29" s="13">
        <v>25</v>
      </c>
      <c r="E29" s="13">
        <v>57</v>
      </c>
      <c r="F29" s="15">
        <f t="shared" si="0"/>
        <v>28.615384615384617</v>
      </c>
      <c r="G29" s="15">
        <f t="shared" si="1"/>
        <v>17.200362516039561</v>
      </c>
      <c r="H29" s="15">
        <f t="shared" si="2"/>
        <v>40.030406714729672</v>
      </c>
      <c r="I29" s="16"/>
    </row>
    <row r="30" spans="1:9">
      <c r="A30" s="13">
        <v>28</v>
      </c>
      <c r="B30" s="13">
        <v>18</v>
      </c>
      <c r="C30" s="13">
        <v>47</v>
      </c>
      <c r="D30" s="13">
        <v>25</v>
      </c>
      <c r="E30" s="13">
        <v>54</v>
      </c>
      <c r="F30" s="15">
        <f t="shared" si="0"/>
        <v>28.615384615384617</v>
      </c>
      <c r="G30" s="15">
        <f t="shared" si="1"/>
        <v>17.200362516039561</v>
      </c>
      <c r="H30" s="15">
        <f t="shared" si="2"/>
        <v>40.030406714729672</v>
      </c>
      <c r="I30" s="16"/>
    </row>
    <row r="31" spans="1:9">
      <c r="A31" s="13">
        <v>29</v>
      </c>
      <c r="B31" s="13">
        <v>21</v>
      </c>
      <c r="C31" s="13">
        <v>46</v>
      </c>
      <c r="D31" s="13">
        <v>24</v>
      </c>
      <c r="E31" s="13">
        <v>43</v>
      </c>
      <c r="F31" s="15">
        <f t="shared" si="0"/>
        <v>28.615384615384617</v>
      </c>
      <c r="G31" s="15">
        <f t="shared" si="1"/>
        <v>17.200362516039561</v>
      </c>
      <c r="H31" s="15">
        <f t="shared" si="2"/>
        <v>40.030406714729672</v>
      </c>
      <c r="I31" s="16"/>
    </row>
    <row r="32" spans="1:9">
      <c r="A32" s="13">
        <v>30</v>
      </c>
      <c r="B32" s="13">
        <v>19</v>
      </c>
      <c r="C32" s="13">
        <v>44</v>
      </c>
      <c r="D32" s="13">
        <v>27</v>
      </c>
      <c r="E32" s="13">
        <v>26</v>
      </c>
      <c r="F32" s="15">
        <f t="shared" si="0"/>
        <v>28.615384615384617</v>
      </c>
      <c r="G32" s="15">
        <f t="shared" si="1"/>
        <v>17.200362516039561</v>
      </c>
      <c r="H32" s="15">
        <f t="shared" si="2"/>
        <v>40.030406714729672</v>
      </c>
      <c r="I32" s="16"/>
    </row>
    <row r="33" spans="1:9">
      <c r="A33" s="13">
        <v>31</v>
      </c>
      <c r="B33" s="13">
        <v>30</v>
      </c>
      <c r="C33" s="13">
        <v>38</v>
      </c>
      <c r="D33" s="13">
        <v>28</v>
      </c>
      <c r="E33" s="13">
        <v>15</v>
      </c>
      <c r="F33" s="15">
        <f t="shared" si="0"/>
        <v>28.615384615384617</v>
      </c>
      <c r="G33" s="15">
        <f t="shared" si="1"/>
        <v>17.200362516039561</v>
      </c>
      <c r="H33" s="15">
        <f t="shared" si="2"/>
        <v>40.030406714729672</v>
      </c>
      <c r="I33" s="16"/>
    </row>
    <row r="34" spans="1:9">
      <c r="A34" s="13">
        <v>32</v>
      </c>
      <c r="B34" s="13">
        <v>23</v>
      </c>
      <c r="C34" s="13">
        <v>42</v>
      </c>
      <c r="D34" s="13">
        <v>34</v>
      </c>
      <c r="E34" s="13"/>
      <c r="F34" s="15">
        <f t="shared" si="0"/>
        <v>28.615384615384617</v>
      </c>
      <c r="G34" s="15">
        <f t="shared" si="1"/>
        <v>17.200362516039561</v>
      </c>
      <c r="H34" s="15">
        <f t="shared" si="2"/>
        <v>40.030406714729672</v>
      </c>
      <c r="I34" s="16"/>
    </row>
    <row r="35" spans="1:9">
      <c r="A35" s="13">
        <v>33</v>
      </c>
      <c r="B35" s="13">
        <v>31</v>
      </c>
      <c r="C35" s="13">
        <v>31</v>
      </c>
      <c r="D35" s="13">
        <v>28</v>
      </c>
      <c r="E35" s="13"/>
      <c r="F35" s="15">
        <f t="shared" si="0"/>
        <v>28.615384615384617</v>
      </c>
      <c r="G35" s="15">
        <f t="shared" si="1"/>
        <v>17.200362516039561</v>
      </c>
      <c r="H35" s="15">
        <f t="shared" si="2"/>
        <v>40.030406714729672</v>
      </c>
      <c r="I35" s="16"/>
    </row>
    <row r="36" spans="1:9">
      <c r="A36" s="13">
        <v>34</v>
      </c>
      <c r="B36" s="13">
        <v>21</v>
      </c>
      <c r="C36" s="13">
        <v>15</v>
      </c>
      <c r="D36" s="13">
        <v>25</v>
      </c>
      <c r="E36" s="13"/>
      <c r="F36" s="15">
        <f t="shared" si="0"/>
        <v>28.615384615384617</v>
      </c>
      <c r="G36" s="15">
        <f t="shared" si="1"/>
        <v>17.200362516039561</v>
      </c>
      <c r="H36" s="15">
        <f t="shared" si="2"/>
        <v>40.030406714729672</v>
      </c>
      <c r="I36" s="16"/>
    </row>
    <row r="37" spans="1:9">
      <c r="A37" s="13">
        <v>35</v>
      </c>
      <c r="B37" s="13">
        <v>15</v>
      </c>
      <c r="C37" s="13">
        <v>30</v>
      </c>
      <c r="D37" s="13">
        <v>20</v>
      </c>
      <c r="E37" s="13"/>
      <c r="F37" s="15">
        <f t="shared" si="0"/>
        <v>28.615384615384617</v>
      </c>
      <c r="G37" s="15">
        <f t="shared" si="1"/>
        <v>17.200362516039561</v>
      </c>
      <c r="H37" s="15">
        <f t="shared" si="2"/>
        <v>40.030406714729672</v>
      </c>
      <c r="I37" s="16"/>
    </row>
    <row r="38" spans="1:9">
      <c r="A38" s="13">
        <v>36</v>
      </c>
      <c r="B38" s="13">
        <v>21</v>
      </c>
      <c r="C38" s="13">
        <v>27</v>
      </c>
      <c r="D38" s="13">
        <v>22</v>
      </c>
      <c r="E38" s="13"/>
      <c r="F38" s="15">
        <f t="shared" si="0"/>
        <v>28.615384615384617</v>
      </c>
      <c r="G38" s="15">
        <f t="shared" si="1"/>
        <v>17.200362516039561</v>
      </c>
      <c r="H38" s="15">
        <f t="shared" si="2"/>
        <v>40.030406714729672</v>
      </c>
      <c r="I38" s="16"/>
    </row>
    <row r="39" spans="1:9">
      <c r="A39" s="13">
        <v>37</v>
      </c>
      <c r="B39" s="13">
        <v>23</v>
      </c>
      <c r="C39" s="13">
        <v>24</v>
      </c>
      <c r="D39" s="13">
        <v>28</v>
      </c>
      <c r="E39" s="13"/>
      <c r="F39" s="15">
        <f t="shared" si="0"/>
        <v>28.615384615384617</v>
      </c>
      <c r="G39" s="15">
        <f t="shared" si="1"/>
        <v>17.200362516039561</v>
      </c>
      <c r="H39" s="15">
        <f t="shared" si="2"/>
        <v>40.030406714729672</v>
      </c>
      <c r="I39" s="16"/>
    </row>
    <row r="40" spans="1:9">
      <c r="A40" s="13">
        <v>38</v>
      </c>
      <c r="B40" s="13">
        <v>26</v>
      </c>
      <c r="C40" s="13">
        <v>31</v>
      </c>
      <c r="D40" s="13">
        <v>26</v>
      </c>
      <c r="E40" s="13"/>
      <c r="F40" s="15">
        <f t="shared" si="0"/>
        <v>28.615384615384617</v>
      </c>
      <c r="G40" s="15">
        <f t="shared" si="1"/>
        <v>17.200362516039561</v>
      </c>
      <c r="H40" s="15">
        <f t="shared" si="2"/>
        <v>40.030406714729672</v>
      </c>
      <c r="I40" s="16"/>
    </row>
    <row r="41" spans="1:9">
      <c r="A41" s="13">
        <v>39</v>
      </c>
      <c r="B41" s="13">
        <v>14</v>
      </c>
      <c r="C41" s="13">
        <v>36</v>
      </c>
      <c r="D41" s="13">
        <v>28</v>
      </c>
      <c r="E41" s="13"/>
      <c r="F41" s="15">
        <f t="shared" si="0"/>
        <v>28.615384615384617</v>
      </c>
      <c r="G41" s="15">
        <f t="shared" si="1"/>
        <v>17.200362516039561</v>
      </c>
      <c r="H41" s="15">
        <f t="shared" si="2"/>
        <v>40.030406714729672</v>
      </c>
      <c r="I41" s="16"/>
    </row>
    <row r="42" spans="1:9">
      <c r="A42" s="13">
        <v>40</v>
      </c>
      <c r="B42" s="13">
        <v>26</v>
      </c>
      <c r="C42" s="13">
        <v>30</v>
      </c>
      <c r="D42" s="13">
        <v>29</v>
      </c>
      <c r="E42" s="13"/>
      <c r="F42" s="15">
        <f t="shared" si="0"/>
        <v>28.615384615384617</v>
      </c>
      <c r="G42" s="15">
        <f t="shared" si="1"/>
        <v>17.200362516039561</v>
      </c>
      <c r="H42" s="15">
        <f t="shared" si="2"/>
        <v>40.030406714729672</v>
      </c>
      <c r="I42" s="16"/>
    </row>
    <row r="43" spans="1:9">
      <c r="A43" s="13">
        <v>41</v>
      </c>
      <c r="B43" s="13">
        <v>26</v>
      </c>
      <c r="C43" s="13">
        <v>33</v>
      </c>
      <c r="D43" s="13">
        <v>17</v>
      </c>
      <c r="E43" s="13"/>
      <c r="F43" s="15">
        <f t="shared" si="0"/>
        <v>28.615384615384617</v>
      </c>
      <c r="G43" s="15">
        <f t="shared" si="1"/>
        <v>17.200362516039561</v>
      </c>
      <c r="H43" s="15">
        <f t="shared" si="2"/>
        <v>40.030406714729672</v>
      </c>
      <c r="I43" s="16"/>
    </row>
    <row r="44" spans="1:9">
      <c r="A44" s="13">
        <v>42</v>
      </c>
      <c r="B44" s="13">
        <v>17</v>
      </c>
      <c r="C44" s="13">
        <v>28</v>
      </c>
      <c r="D44" s="13">
        <v>28</v>
      </c>
      <c r="E44" s="13"/>
      <c r="F44" s="15">
        <f t="shared" si="0"/>
        <v>28.615384615384617</v>
      </c>
      <c r="G44" s="15">
        <f t="shared" si="1"/>
        <v>17.200362516039561</v>
      </c>
      <c r="H44" s="15">
        <f t="shared" si="2"/>
        <v>40.030406714729672</v>
      </c>
      <c r="I44" s="16"/>
    </row>
    <row r="45" spans="1:9">
      <c r="A45" s="13">
        <v>43</v>
      </c>
      <c r="B45" s="13">
        <v>17</v>
      </c>
      <c r="C45" s="13">
        <v>24</v>
      </c>
      <c r="D45" s="13">
        <v>23</v>
      </c>
      <c r="E45" s="13"/>
      <c r="F45" s="15">
        <f t="shared" si="0"/>
        <v>28.615384615384617</v>
      </c>
      <c r="G45" s="15">
        <f t="shared" si="1"/>
        <v>17.200362516039561</v>
      </c>
      <c r="H45" s="15">
        <f t="shared" si="2"/>
        <v>40.030406714729672</v>
      </c>
      <c r="I45" s="16"/>
    </row>
    <row r="46" spans="1:9">
      <c r="A46" s="13">
        <v>44</v>
      </c>
      <c r="B46" s="13">
        <v>25</v>
      </c>
      <c r="C46" s="13">
        <v>28</v>
      </c>
      <c r="D46" s="13">
        <v>26</v>
      </c>
      <c r="E46" s="13"/>
      <c r="F46" s="15">
        <f t="shared" si="0"/>
        <v>28.615384615384617</v>
      </c>
      <c r="G46" s="15">
        <f t="shared" si="1"/>
        <v>17.200362516039561</v>
      </c>
      <c r="H46" s="15">
        <f t="shared" si="2"/>
        <v>40.030406714729672</v>
      </c>
      <c r="I46" s="16"/>
    </row>
    <row r="47" spans="1:9">
      <c r="A47" s="13">
        <v>45</v>
      </c>
      <c r="B47" s="13">
        <v>34</v>
      </c>
      <c r="C47" s="13">
        <v>29</v>
      </c>
      <c r="D47" s="13">
        <v>20</v>
      </c>
      <c r="E47" s="13"/>
      <c r="F47" s="15">
        <f t="shared" si="0"/>
        <v>28.615384615384617</v>
      </c>
      <c r="G47" s="15">
        <f t="shared" si="1"/>
        <v>17.200362516039561</v>
      </c>
      <c r="H47" s="15">
        <f t="shared" si="2"/>
        <v>40.030406714729672</v>
      </c>
      <c r="I47" s="16"/>
    </row>
    <row r="48" spans="1:9">
      <c r="A48" s="13">
        <v>46</v>
      </c>
      <c r="B48" s="13">
        <v>30</v>
      </c>
      <c r="C48" s="13">
        <v>35</v>
      </c>
      <c r="D48" s="13">
        <v>17</v>
      </c>
      <c r="E48" s="13"/>
      <c r="F48" s="15">
        <f t="shared" si="0"/>
        <v>28.615384615384617</v>
      </c>
      <c r="G48" s="15">
        <f t="shared" si="1"/>
        <v>17.200362516039561</v>
      </c>
      <c r="H48" s="15">
        <f t="shared" si="2"/>
        <v>40.030406714729672</v>
      </c>
      <c r="I48" s="16"/>
    </row>
    <row r="49" spans="1:9">
      <c r="A49" s="13">
        <v>47</v>
      </c>
      <c r="B49" s="13">
        <v>26</v>
      </c>
      <c r="C49" s="13">
        <v>30</v>
      </c>
      <c r="D49" s="13">
        <v>26</v>
      </c>
      <c r="E49" s="13"/>
      <c r="F49" s="15">
        <f t="shared" si="0"/>
        <v>28.615384615384617</v>
      </c>
      <c r="G49" s="15">
        <f t="shared" si="1"/>
        <v>17.200362516039561</v>
      </c>
      <c r="H49" s="15">
        <f t="shared" si="2"/>
        <v>40.030406714729672</v>
      </c>
      <c r="I49" s="16"/>
    </row>
    <row r="50" spans="1:9">
      <c r="A50" s="13">
        <v>48</v>
      </c>
      <c r="B50" s="13">
        <v>23</v>
      </c>
      <c r="C50" s="13">
        <v>31</v>
      </c>
      <c r="D50" s="13">
        <v>38</v>
      </c>
      <c r="E50" s="13"/>
      <c r="F50" s="15">
        <f t="shared" si="0"/>
        <v>28.615384615384617</v>
      </c>
      <c r="G50" s="15">
        <f t="shared" si="1"/>
        <v>17.200362516039561</v>
      </c>
      <c r="H50" s="15">
        <f t="shared" si="2"/>
        <v>40.030406714729672</v>
      </c>
      <c r="I50" s="16"/>
    </row>
    <row r="51" spans="1:9">
      <c r="A51" s="13">
        <v>49</v>
      </c>
      <c r="B51" s="13">
        <v>23</v>
      </c>
      <c r="C51" s="13">
        <v>44</v>
      </c>
      <c r="D51" s="13">
        <v>30</v>
      </c>
      <c r="E51" s="13"/>
      <c r="F51" s="15">
        <f t="shared" si="0"/>
        <v>28.615384615384617</v>
      </c>
      <c r="G51" s="15">
        <f t="shared" si="1"/>
        <v>17.200362516039561</v>
      </c>
      <c r="H51" s="15">
        <f t="shared" si="2"/>
        <v>40.030406714729672</v>
      </c>
      <c r="I51" s="16"/>
    </row>
    <row r="52" spans="1:9">
      <c r="A52" s="13">
        <v>50</v>
      </c>
      <c r="B52" s="13">
        <v>22</v>
      </c>
      <c r="C52" s="13">
        <v>31</v>
      </c>
      <c r="D52" s="13">
        <v>24</v>
      </c>
      <c r="E52" s="13"/>
      <c r="F52" s="15">
        <f t="shared" si="0"/>
        <v>28.615384615384617</v>
      </c>
      <c r="G52" s="15">
        <f t="shared" si="1"/>
        <v>17.200362516039561</v>
      </c>
      <c r="H52" s="15">
        <f t="shared" si="2"/>
        <v>40.030406714729672</v>
      </c>
      <c r="I52" s="16"/>
    </row>
    <row r="53" spans="1:9">
      <c r="A53" s="13">
        <v>51</v>
      </c>
      <c r="B53" s="13">
        <v>23</v>
      </c>
      <c r="C53" s="13">
        <v>37</v>
      </c>
      <c r="D53" s="13">
        <v>15</v>
      </c>
      <c r="E53" s="13"/>
      <c r="F53" s="15">
        <f t="shared" si="0"/>
        <v>28.615384615384617</v>
      </c>
      <c r="G53" s="15">
        <f t="shared" si="1"/>
        <v>17.200362516039561</v>
      </c>
      <c r="H53" s="15">
        <f t="shared" si="2"/>
        <v>40.030406714729672</v>
      </c>
      <c r="I53" s="16"/>
    </row>
    <row r="54" spans="1:9" ht="16" thickBot="1">
      <c r="A54" s="17">
        <v>52</v>
      </c>
      <c r="B54" s="17">
        <v>17</v>
      </c>
      <c r="C54" s="17">
        <v>27</v>
      </c>
      <c r="D54" s="17">
        <v>15</v>
      </c>
      <c r="E54" s="17"/>
      <c r="F54" s="21">
        <f t="shared" si="0"/>
        <v>28.615384615384617</v>
      </c>
      <c r="G54" s="21">
        <f t="shared" si="1"/>
        <v>17.200362516039561</v>
      </c>
      <c r="H54" s="21">
        <f t="shared" si="2"/>
        <v>40.030406714729672</v>
      </c>
      <c r="I54" s="22"/>
    </row>
    <row r="55" spans="1:9">
      <c r="B55" s="18"/>
      <c r="F55" s="23"/>
      <c r="G55" s="23"/>
      <c r="H55" s="23"/>
      <c r="I55" s="23"/>
    </row>
    <row r="56" spans="1:9">
      <c r="B56" s="18"/>
      <c r="F56" s="23"/>
      <c r="G56" s="23"/>
      <c r="H56" s="23"/>
      <c r="I56" s="23"/>
    </row>
    <row r="57" spans="1:9">
      <c r="B57" s="18"/>
      <c r="F57" s="23"/>
      <c r="G57" s="23"/>
      <c r="H57" s="23"/>
      <c r="I57" s="23"/>
    </row>
    <row r="58" spans="1:9">
      <c r="B58" s="18"/>
      <c r="F58" s="23"/>
      <c r="G58" s="23"/>
      <c r="H58" s="23"/>
      <c r="I58" s="23"/>
    </row>
    <row r="59" spans="1:9">
      <c r="B59" s="18"/>
      <c r="F59" s="23"/>
      <c r="G59" s="23"/>
      <c r="H59" s="23"/>
      <c r="I59" s="23"/>
    </row>
    <row r="60" spans="1:9">
      <c r="B60" s="18"/>
      <c r="F60" s="23"/>
      <c r="G60" s="23"/>
      <c r="H60" s="23"/>
      <c r="I60" s="23"/>
    </row>
    <row r="61" spans="1:9">
      <c r="B61" s="18"/>
      <c r="F61" s="23"/>
      <c r="G61" s="23"/>
      <c r="H61" s="23"/>
      <c r="I61" s="23"/>
    </row>
    <row r="62" spans="1:9">
      <c r="B62" s="18"/>
      <c r="F62" s="23"/>
      <c r="G62" s="23"/>
      <c r="H62" s="23"/>
      <c r="I62" s="23"/>
    </row>
    <row r="63" spans="1:9">
      <c r="B63" s="18"/>
      <c r="F63" s="23"/>
      <c r="G63" s="23"/>
      <c r="H63" s="23"/>
      <c r="I63" s="23"/>
    </row>
    <row r="64" spans="1:9">
      <c r="B64" s="18"/>
      <c r="F64" s="23"/>
      <c r="G64" s="23"/>
      <c r="H64" s="23"/>
      <c r="I64" s="23"/>
    </row>
    <row r="65" spans="2:9">
      <c r="B65" s="18"/>
      <c r="F65" s="23"/>
      <c r="G65" s="23"/>
      <c r="H65" s="23"/>
      <c r="I65" s="23"/>
    </row>
    <row r="66" spans="2:9">
      <c r="B66" s="18"/>
      <c r="F66" s="23"/>
      <c r="G66" s="23"/>
      <c r="H66" s="23"/>
      <c r="I66" s="23"/>
    </row>
    <row r="67" spans="2:9">
      <c r="B67" s="18"/>
      <c r="F67" s="23"/>
      <c r="G67" s="23"/>
      <c r="H67" s="23"/>
      <c r="I67" s="23"/>
    </row>
    <row r="68" spans="2:9">
      <c r="B68" s="18"/>
      <c r="F68" s="23"/>
      <c r="G68" s="23"/>
      <c r="H68" s="23"/>
      <c r="I68" s="23"/>
    </row>
    <row r="69" spans="2:9">
      <c r="B69" s="18"/>
      <c r="F69" s="23"/>
      <c r="G69" s="23"/>
      <c r="H69" s="23"/>
      <c r="I69" s="23"/>
    </row>
    <row r="70" spans="2:9">
      <c r="B70" s="18"/>
      <c r="F70" s="23"/>
      <c r="G70" s="23"/>
      <c r="H70" s="23"/>
      <c r="I70" s="23"/>
    </row>
    <row r="71" spans="2:9">
      <c r="B71" s="18"/>
      <c r="F71" s="23"/>
      <c r="G71" s="23"/>
      <c r="H71" s="23"/>
      <c r="I71" s="23"/>
    </row>
    <row r="72" spans="2:9">
      <c r="B72" s="18"/>
      <c r="F72" s="23"/>
      <c r="G72" s="23"/>
      <c r="H72" s="23"/>
      <c r="I72" s="23"/>
    </row>
    <row r="73" spans="2:9">
      <c r="B73" s="18"/>
      <c r="F73" s="23"/>
      <c r="G73" s="23"/>
      <c r="H73" s="23"/>
      <c r="I73" s="23"/>
    </row>
    <row r="74" spans="2:9">
      <c r="B74" s="18"/>
      <c r="F74" s="23"/>
      <c r="G74" s="23"/>
      <c r="H74" s="23"/>
      <c r="I74" s="23"/>
    </row>
    <row r="75" spans="2:9">
      <c r="B75" s="18"/>
      <c r="F75" s="23"/>
      <c r="G75" s="23"/>
      <c r="H75" s="23"/>
      <c r="I75" s="23"/>
    </row>
    <row r="76" spans="2:9">
      <c r="B76" s="18"/>
      <c r="F76" s="23"/>
      <c r="G76" s="23"/>
      <c r="H76" s="23"/>
      <c r="I76" s="23"/>
    </row>
    <row r="77" spans="2:9">
      <c r="B77" s="18"/>
      <c r="F77" s="23"/>
      <c r="G77" s="23"/>
      <c r="H77" s="23"/>
      <c r="I77" s="23"/>
    </row>
    <row r="78" spans="2:9">
      <c r="B78" s="18"/>
      <c r="F78" s="23"/>
      <c r="G78" s="23"/>
      <c r="H78" s="23"/>
      <c r="I78" s="23"/>
    </row>
    <row r="79" spans="2:9">
      <c r="B79" s="18"/>
      <c r="F79" s="23"/>
      <c r="G79" s="23"/>
      <c r="H79" s="23"/>
      <c r="I79" s="23"/>
    </row>
    <row r="80" spans="2:9">
      <c r="B80" s="18"/>
      <c r="F80" s="23"/>
      <c r="G80" s="23"/>
      <c r="H80" s="23"/>
      <c r="I80" s="23"/>
    </row>
    <row r="81" spans="2:9">
      <c r="B81" s="18"/>
      <c r="F81" s="23"/>
      <c r="G81" s="23"/>
      <c r="H81" s="23"/>
      <c r="I81" s="23"/>
    </row>
    <row r="82" spans="2:9">
      <c r="B82" s="18"/>
      <c r="F82" s="23"/>
      <c r="G82" s="23"/>
      <c r="H82" s="23"/>
      <c r="I82" s="23"/>
    </row>
    <row r="83" spans="2:9">
      <c r="B83" s="18"/>
      <c r="F83" s="23"/>
      <c r="G83" s="23"/>
      <c r="H83" s="23"/>
      <c r="I83" s="23"/>
    </row>
    <row r="84" spans="2:9">
      <c r="B84" s="18"/>
      <c r="F84" s="23"/>
      <c r="G84" s="23"/>
      <c r="H84" s="23"/>
      <c r="I84" s="23"/>
    </row>
    <row r="85" spans="2:9">
      <c r="B85" s="18"/>
      <c r="F85" s="23"/>
      <c r="G85" s="23"/>
      <c r="H85" s="23"/>
      <c r="I85" s="23"/>
    </row>
    <row r="86" spans="2:9">
      <c r="B86" s="18"/>
      <c r="F86" s="23"/>
      <c r="G86" s="23"/>
      <c r="H86" s="23"/>
      <c r="I86" s="23"/>
    </row>
    <row r="87" spans="2:9">
      <c r="B87" s="18"/>
      <c r="F87" s="23"/>
      <c r="G87" s="23"/>
      <c r="H87" s="23"/>
      <c r="I87" s="23"/>
    </row>
    <row r="88" spans="2:9">
      <c r="B88" s="18"/>
      <c r="F88" s="23"/>
      <c r="G88" s="23"/>
      <c r="H88" s="23"/>
      <c r="I88" s="23"/>
    </row>
    <row r="89" spans="2:9">
      <c r="B89" s="18"/>
      <c r="F89" s="23"/>
      <c r="G89" s="23"/>
      <c r="H89" s="23"/>
      <c r="I89" s="23"/>
    </row>
    <row r="90" spans="2:9">
      <c r="B90" s="18"/>
      <c r="F90" s="23"/>
      <c r="G90" s="23"/>
      <c r="H90" s="23"/>
      <c r="I90" s="23"/>
    </row>
    <row r="91" spans="2:9">
      <c r="B91" s="18"/>
      <c r="F91" s="23"/>
      <c r="G91" s="23"/>
      <c r="H91" s="23"/>
      <c r="I91" s="23"/>
    </row>
    <row r="92" spans="2:9">
      <c r="B92" s="18"/>
      <c r="F92" s="23"/>
      <c r="G92" s="23"/>
      <c r="H92" s="23"/>
      <c r="I92" s="23"/>
    </row>
    <row r="93" spans="2:9">
      <c r="B93" s="18"/>
      <c r="F93" s="23"/>
      <c r="G93" s="23"/>
      <c r="H93" s="23"/>
      <c r="I93" s="23"/>
    </row>
    <row r="94" spans="2:9">
      <c r="B94" s="18"/>
      <c r="F94" s="23"/>
      <c r="G94" s="23"/>
      <c r="H94" s="23"/>
      <c r="I94" s="23"/>
    </row>
    <row r="95" spans="2:9">
      <c r="B95" s="18"/>
      <c r="F95" s="23"/>
      <c r="G95" s="23"/>
      <c r="H95" s="23"/>
      <c r="I95" s="23"/>
    </row>
    <row r="96" spans="2:9">
      <c r="B96" s="18"/>
      <c r="F96" s="23"/>
      <c r="G96" s="23"/>
      <c r="H96" s="23"/>
      <c r="I96" s="23"/>
    </row>
    <row r="97" spans="2:9">
      <c r="B97" s="18"/>
      <c r="F97" s="23"/>
      <c r="G97" s="23"/>
      <c r="H97" s="23"/>
      <c r="I97" s="23"/>
    </row>
    <row r="98" spans="2:9">
      <c r="B98" s="18"/>
      <c r="F98" s="23"/>
      <c r="G98" s="23"/>
      <c r="H98" s="23"/>
      <c r="I98" s="23"/>
    </row>
    <row r="99" spans="2:9">
      <c r="B99" s="18"/>
      <c r="F99" s="23"/>
      <c r="G99" s="23"/>
      <c r="H99" s="23"/>
      <c r="I99" s="23"/>
    </row>
    <row r="100" spans="2:9">
      <c r="B100" s="18"/>
      <c r="F100" s="23"/>
      <c r="G100" s="23"/>
      <c r="H100" s="23"/>
      <c r="I100" s="23"/>
    </row>
    <row r="101" spans="2:9">
      <c r="B101" s="18"/>
      <c r="F101" s="23"/>
      <c r="G101" s="23"/>
      <c r="H101" s="23"/>
      <c r="I101" s="23"/>
    </row>
    <row r="102" spans="2:9">
      <c r="B102" s="18"/>
      <c r="F102" s="23"/>
      <c r="G102" s="23"/>
      <c r="H102" s="23"/>
      <c r="I102" s="23"/>
    </row>
    <row r="103" spans="2:9">
      <c r="B103" s="18"/>
      <c r="F103" s="23"/>
      <c r="G103" s="23"/>
      <c r="H103" s="23"/>
      <c r="I103" s="23"/>
    </row>
    <row r="104" spans="2:9">
      <c r="B104" s="18"/>
      <c r="F104" s="23"/>
      <c r="G104" s="23"/>
      <c r="H104" s="23"/>
      <c r="I104" s="23"/>
    </row>
    <row r="105" spans="2:9">
      <c r="B105" s="18"/>
      <c r="F105" s="23"/>
      <c r="G105" s="23"/>
      <c r="H105" s="23"/>
      <c r="I105" s="23"/>
    </row>
    <row r="106" spans="2:9">
      <c r="B106" s="18"/>
      <c r="F106" s="23"/>
      <c r="G106" s="23"/>
      <c r="H106" s="23"/>
      <c r="I106" s="23"/>
    </row>
    <row r="107" spans="2:9">
      <c r="B107" s="18"/>
      <c r="F107" s="23"/>
      <c r="G107" s="23"/>
      <c r="H107" s="23"/>
      <c r="I107" s="23"/>
    </row>
    <row r="108" spans="2:9">
      <c r="B108" s="18"/>
      <c r="F108" s="23"/>
      <c r="G108" s="23"/>
      <c r="H108" s="23"/>
      <c r="I108" s="23"/>
    </row>
    <row r="109" spans="2:9">
      <c r="B109" s="18"/>
      <c r="F109" s="23"/>
      <c r="G109" s="23"/>
      <c r="H109" s="23"/>
      <c r="I109" s="23"/>
    </row>
    <row r="110" spans="2:9">
      <c r="B110" s="18"/>
      <c r="F110" s="23"/>
      <c r="G110" s="23"/>
      <c r="H110" s="23"/>
      <c r="I110" s="23"/>
    </row>
    <row r="111" spans="2:9">
      <c r="B111" s="18"/>
      <c r="F111" s="23"/>
      <c r="G111" s="23"/>
      <c r="H111" s="23"/>
      <c r="I111" s="23"/>
    </row>
    <row r="112" spans="2:9">
      <c r="B112" s="18"/>
      <c r="F112" s="23"/>
      <c r="G112" s="23"/>
      <c r="H112" s="23"/>
      <c r="I112" s="23"/>
    </row>
    <row r="113" spans="2:9">
      <c r="B113" s="18"/>
      <c r="F113" s="23"/>
      <c r="G113" s="23"/>
      <c r="H113" s="23"/>
      <c r="I113" s="23"/>
    </row>
    <row r="114" spans="2:9">
      <c r="B114" s="18"/>
      <c r="F114" s="23"/>
      <c r="G114" s="23"/>
      <c r="H114" s="23"/>
      <c r="I114" s="23"/>
    </row>
    <row r="115" spans="2:9">
      <c r="B115" s="18"/>
      <c r="F115" s="23"/>
      <c r="G115" s="23"/>
      <c r="H115" s="23"/>
      <c r="I115" s="23"/>
    </row>
    <row r="116" spans="2:9">
      <c r="B116" s="18"/>
      <c r="F116" s="23"/>
      <c r="G116" s="23"/>
      <c r="H116" s="23"/>
      <c r="I116" s="23"/>
    </row>
    <row r="117" spans="2:9">
      <c r="B117" s="18"/>
      <c r="F117" s="23"/>
      <c r="G117" s="23"/>
      <c r="H117" s="23"/>
      <c r="I117" s="23"/>
    </row>
    <row r="118" spans="2:9">
      <c r="B118" s="18"/>
      <c r="F118" s="23"/>
      <c r="G118" s="23"/>
      <c r="H118" s="23"/>
      <c r="I118" s="23"/>
    </row>
    <row r="119" spans="2:9">
      <c r="B119" s="18"/>
      <c r="F119" s="23"/>
      <c r="G119" s="23"/>
      <c r="H119" s="23"/>
      <c r="I119" s="23"/>
    </row>
    <row r="120" spans="2:9">
      <c r="B120" s="18"/>
      <c r="F120" s="23"/>
      <c r="G120" s="23"/>
      <c r="H120" s="23"/>
      <c r="I120" s="23"/>
    </row>
    <row r="121" spans="2:9">
      <c r="B121" s="18"/>
      <c r="F121" s="23"/>
      <c r="G121" s="23"/>
      <c r="H121" s="23"/>
      <c r="I121" s="23"/>
    </row>
    <row r="122" spans="2:9">
      <c r="B122" s="18"/>
      <c r="F122" s="23"/>
      <c r="G122" s="23"/>
      <c r="H122" s="23"/>
      <c r="I122" s="23"/>
    </row>
    <row r="123" spans="2:9">
      <c r="B123" s="18"/>
      <c r="F123" s="23"/>
      <c r="G123" s="23"/>
      <c r="H123" s="23"/>
      <c r="I123" s="23"/>
    </row>
    <row r="124" spans="2:9">
      <c r="B124" s="18"/>
      <c r="F124" s="23"/>
      <c r="G124" s="23"/>
      <c r="H124" s="23"/>
      <c r="I124" s="23"/>
    </row>
    <row r="125" spans="2:9">
      <c r="B125" s="18"/>
      <c r="F125" s="23"/>
      <c r="G125" s="23"/>
      <c r="H125" s="23"/>
      <c r="I125" s="23"/>
    </row>
    <row r="126" spans="2:9">
      <c r="B126" s="18"/>
      <c r="F126" s="23"/>
      <c r="G126" s="23"/>
      <c r="H126" s="23"/>
      <c r="I126" s="23"/>
    </row>
    <row r="127" spans="2:9">
      <c r="B127" s="18"/>
      <c r="F127" s="23"/>
      <c r="G127" s="23"/>
      <c r="H127" s="23"/>
      <c r="I127" s="23"/>
    </row>
    <row r="128" spans="2:9">
      <c r="B128" s="18"/>
      <c r="F128" s="23"/>
      <c r="G128" s="23"/>
      <c r="H128" s="23"/>
      <c r="I128" s="23"/>
    </row>
    <row r="129" spans="2:9">
      <c r="B129" s="18"/>
      <c r="F129" s="23"/>
      <c r="G129" s="23"/>
      <c r="H129" s="23"/>
      <c r="I129" s="23"/>
    </row>
    <row r="130" spans="2:9">
      <c r="B130" s="18"/>
      <c r="F130" s="23"/>
      <c r="G130" s="23"/>
      <c r="H130" s="23"/>
      <c r="I130" s="23"/>
    </row>
    <row r="131" spans="2:9">
      <c r="B131" s="18"/>
      <c r="F131" s="23"/>
      <c r="G131" s="23"/>
      <c r="H131" s="23"/>
      <c r="I131" s="23"/>
    </row>
    <row r="132" spans="2:9">
      <c r="B132" s="18"/>
      <c r="F132" s="23"/>
      <c r="G132" s="23"/>
      <c r="H132" s="23"/>
      <c r="I132" s="23"/>
    </row>
    <row r="133" spans="2:9">
      <c r="B133" s="18"/>
      <c r="F133" s="23"/>
      <c r="G133" s="23"/>
      <c r="H133" s="23"/>
      <c r="I133" s="23"/>
    </row>
    <row r="134" spans="2:9">
      <c r="B134" s="18"/>
      <c r="F134" s="23"/>
      <c r="G134" s="23"/>
      <c r="H134" s="23"/>
      <c r="I134" s="23"/>
    </row>
    <row r="135" spans="2:9">
      <c r="B135" s="18"/>
      <c r="F135" s="23"/>
      <c r="G135" s="23"/>
      <c r="H135" s="23"/>
      <c r="I135" s="23"/>
    </row>
    <row r="136" spans="2:9">
      <c r="B136" s="18"/>
      <c r="F136" s="23"/>
      <c r="G136" s="23"/>
      <c r="H136" s="23"/>
      <c r="I136" s="23"/>
    </row>
    <row r="137" spans="2:9">
      <c r="B137" s="18"/>
      <c r="F137" s="23"/>
      <c r="G137" s="23"/>
      <c r="H137" s="23"/>
      <c r="I137" s="23"/>
    </row>
    <row r="138" spans="2:9">
      <c r="B138" s="18"/>
      <c r="F138" s="23"/>
      <c r="G138" s="23"/>
      <c r="H138" s="23"/>
      <c r="I138" s="23"/>
    </row>
    <row r="139" spans="2:9">
      <c r="B139" s="18"/>
      <c r="F139" s="23"/>
      <c r="G139" s="23"/>
      <c r="H139" s="23"/>
      <c r="I139" s="23"/>
    </row>
    <row r="140" spans="2:9">
      <c r="B140" s="18"/>
      <c r="F140" s="23"/>
      <c r="G140" s="23"/>
      <c r="H140" s="23"/>
      <c r="I140" s="23"/>
    </row>
    <row r="141" spans="2:9">
      <c r="B141" s="18"/>
      <c r="F141" s="23"/>
      <c r="G141" s="23"/>
      <c r="H141" s="23"/>
      <c r="I141" s="23"/>
    </row>
    <row r="142" spans="2:9">
      <c r="B142" s="18"/>
      <c r="F142" s="23"/>
      <c r="G142" s="23"/>
      <c r="H142" s="23"/>
      <c r="I142" s="23"/>
    </row>
    <row r="143" spans="2:9">
      <c r="B143" s="18"/>
      <c r="F143" s="23"/>
      <c r="G143" s="23"/>
      <c r="H143" s="23"/>
      <c r="I143" s="23"/>
    </row>
    <row r="144" spans="2:9">
      <c r="B144" s="18"/>
      <c r="F144" s="23"/>
      <c r="G144" s="23"/>
      <c r="H144" s="23"/>
      <c r="I144" s="23"/>
    </row>
    <row r="145" spans="2:9">
      <c r="B145" s="18"/>
      <c r="F145" s="23"/>
      <c r="G145" s="23"/>
      <c r="H145" s="23"/>
      <c r="I145" s="23"/>
    </row>
    <row r="146" spans="2:9">
      <c r="B146" s="18"/>
      <c r="F146" s="23"/>
      <c r="G146" s="23"/>
      <c r="H146" s="23"/>
      <c r="I146" s="23"/>
    </row>
    <row r="147" spans="2:9">
      <c r="B147" s="18"/>
      <c r="F147" s="23"/>
      <c r="G147" s="23"/>
      <c r="H147" s="23"/>
      <c r="I147" s="23"/>
    </row>
    <row r="148" spans="2:9">
      <c r="B148" s="18"/>
      <c r="F148" s="23"/>
      <c r="G148" s="23"/>
      <c r="H148" s="23"/>
      <c r="I148" s="23"/>
    </row>
    <row r="149" spans="2:9">
      <c r="B149" s="18"/>
      <c r="F149" s="23"/>
      <c r="G149" s="23"/>
      <c r="H149" s="23"/>
      <c r="I149" s="23"/>
    </row>
    <row r="150" spans="2:9">
      <c r="B150" s="18"/>
      <c r="F150" s="23"/>
      <c r="G150" s="23"/>
      <c r="H150" s="23"/>
      <c r="I150" s="23"/>
    </row>
    <row r="151" spans="2:9">
      <c r="B151" s="18"/>
      <c r="F151" s="23"/>
      <c r="G151" s="23"/>
      <c r="H151" s="23"/>
      <c r="I151" s="23"/>
    </row>
    <row r="152" spans="2:9">
      <c r="B152" s="18"/>
      <c r="F152" s="23"/>
      <c r="G152" s="23"/>
      <c r="H152" s="23"/>
      <c r="I152" s="23"/>
    </row>
    <row r="153" spans="2:9">
      <c r="B153" s="18"/>
      <c r="F153" s="23"/>
      <c r="G153" s="23"/>
      <c r="H153" s="23"/>
      <c r="I153" s="23"/>
    </row>
    <row r="154" spans="2:9">
      <c r="B154" s="18"/>
      <c r="F154" s="23"/>
      <c r="G154" s="23"/>
      <c r="H154" s="23"/>
      <c r="I154" s="23"/>
    </row>
    <row r="155" spans="2:9">
      <c r="B155" s="18"/>
      <c r="F155" s="23"/>
      <c r="G155" s="23"/>
      <c r="H155" s="23"/>
      <c r="I155" s="23"/>
    </row>
    <row r="156" spans="2:9">
      <c r="B156" s="18"/>
      <c r="F156" s="23"/>
      <c r="G156" s="23"/>
      <c r="H156" s="23"/>
      <c r="I156" s="23"/>
    </row>
    <row r="157" spans="2:9">
      <c r="B157" s="18"/>
      <c r="F157" s="23"/>
      <c r="G157" s="23"/>
      <c r="H157" s="23"/>
      <c r="I157" s="23"/>
    </row>
    <row r="158" spans="2:9">
      <c r="B158" s="18"/>
      <c r="F158" s="23"/>
      <c r="G158" s="23"/>
      <c r="H158" s="23"/>
      <c r="I158" s="23"/>
    </row>
  </sheetData>
  <mergeCells count="5">
    <mergeCell ref="B1:E1"/>
    <mergeCell ref="F1:F2"/>
    <mergeCell ref="G1:G2"/>
    <mergeCell ref="H1:H2"/>
    <mergeCell ref="I1:I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2"/>
  <sheetViews>
    <sheetView topLeftCell="A10" zoomScale="70" zoomScaleNormal="70" workbookViewId="0">
      <selection activeCell="B10" sqref="B10"/>
    </sheetView>
  </sheetViews>
  <sheetFormatPr baseColWidth="10" defaultRowHeight="14.5"/>
  <cols>
    <col min="2" max="53" width="13.6328125" customWidth="1"/>
  </cols>
  <sheetData>
    <row r="1" spans="1:53" ht="15.5">
      <c r="A1" s="3"/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>
        <v>44</v>
      </c>
      <c r="AT1" s="2">
        <v>45</v>
      </c>
      <c r="AU1" s="2">
        <v>46</v>
      </c>
      <c r="AV1" s="2">
        <v>47</v>
      </c>
      <c r="AW1" s="2">
        <v>48</v>
      </c>
      <c r="AX1" s="2">
        <v>49</v>
      </c>
      <c r="AY1" s="2">
        <v>50</v>
      </c>
      <c r="AZ1" s="2">
        <v>51</v>
      </c>
      <c r="BA1" s="12">
        <v>52</v>
      </c>
    </row>
    <row r="2" spans="1:53" ht="28.5" customHeight="1">
      <c r="A2" s="2">
        <v>2017</v>
      </c>
      <c r="B2" s="3">
        <v>40001</v>
      </c>
      <c r="C2" s="3">
        <v>55945</v>
      </c>
      <c r="D2" s="3">
        <v>56879</v>
      </c>
      <c r="E2" s="3">
        <v>56948</v>
      </c>
      <c r="F2" s="3">
        <v>57214</v>
      </c>
      <c r="G2" s="3">
        <v>57861</v>
      </c>
      <c r="H2" s="3">
        <v>58401</v>
      </c>
      <c r="I2" s="3">
        <v>59210</v>
      </c>
      <c r="J2" s="3">
        <v>58782</v>
      </c>
      <c r="K2" s="3">
        <v>55935</v>
      </c>
      <c r="L2" s="3">
        <v>61268</v>
      </c>
      <c r="M2" s="3">
        <v>51206</v>
      </c>
      <c r="N2" s="3">
        <v>49389</v>
      </c>
      <c r="O2" s="3">
        <v>51939</v>
      </c>
      <c r="P2" s="3">
        <v>50043</v>
      </c>
      <c r="Q2" s="3">
        <v>39111</v>
      </c>
      <c r="R2" s="3">
        <v>51014</v>
      </c>
      <c r="S2" s="3">
        <v>52582</v>
      </c>
      <c r="T2" s="3">
        <v>51346</v>
      </c>
      <c r="U2" s="3">
        <v>54472</v>
      </c>
      <c r="V2" s="3">
        <v>56117</v>
      </c>
      <c r="W2" s="3">
        <v>54579</v>
      </c>
      <c r="X2" s="3">
        <v>54022</v>
      </c>
      <c r="Y2" s="3">
        <v>56873</v>
      </c>
      <c r="Z2" s="3">
        <v>52774</v>
      </c>
      <c r="AA2" s="3">
        <v>47536</v>
      </c>
      <c r="AB2" s="3">
        <v>51411</v>
      </c>
      <c r="AC2" s="3">
        <v>54609</v>
      </c>
      <c r="AD2" s="3">
        <v>56391</v>
      </c>
      <c r="AE2" s="3">
        <v>60549</v>
      </c>
      <c r="AF2" s="3">
        <v>59744</v>
      </c>
      <c r="AG2" s="3">
        <v>51850</v>
      </c>
      <c r="AH2" s="3">
        <v>49860</v>
      </c>
      <c r="AI2" s="3">
        <v>55381</v>
      </c>
      <c r="AJ2" s="3">
        <v>59206</v>
      </c>
      <c r="AK2" s="3">
        <v>57578</v>
      </c>
      <c r="AL2" s="3">
        <v>59016</v>
      </c>
      <c r="AM2" s="3">
        <v>59492</v>
      </c>
      <c r="AN2" s="3">
        <v>58502</v>
      </c>
      <c r="AO2" s="3">
        <v>59789</v>
      </c>
      <c r="AP2" s="3">
        <v>54820</v>
      </c>
      <c r="AQ2" s="3">
        <v>60152</v>
      </c>
      <c r="AR2" s="3">
        <v>61215</v>
      </c>
      <c r="AS2" s="3">
        <v>54122</v>
      </c>
      <c r="AT2" s="3">
        <v>53890</v>
      </c>
      <c r="AU2" s="3">
        <v>53119</v>
      </c>
      <c r="AV2" s="3">
        <v>54063</v>
      </c>
      <c r="AW2" s="3">
        <v>56092</v>
      </c>
      <c r="AX2" s="3">
        <v>47964</v>
      </c>
      <c r="AY2" s="3">
        <v>48069</v>
      </c>
      <c r="AZ2" s="3">
        <v>48921</v>
      </c>
      <c r="BA2" s="4">
        <v>44169</v>
      </c>
    </row>
    <row r="3" spans="1:53" ht="28.5" customHeight="1">
      <c r="A3" s="2">
        <v>2018</v>
      </c>
      <c r="B3" s="3">
        <v>52289</v>
      </c>
      <c r="C3" s="3">
        <v>57206</v>
      </c>
      <c r="D3" s="3">
        <v>57014</v>
      </c>
      <c r="E3" s="3">
        <v>56258</v>
      </c>
      <c r="F3" s="3">
        <v>56562</v>
      </c>
      <c r="G3" s="3">
        <v>57946</v>
      </c>
      <c r="H3" s="3">
        <v>60319</v>
      </c>
      <c r="I3" s="3">
        <v>62398</v>
      </c>
      <c r="J3" s="3">
        <v>61998</v>
      </c>
      <c r="K3" s="3">
        <v>64778</v>
      </c>
      <c r="L3" s="3">
        <v>59871</v>
      </c>
      <c r="M3" s="3">
        <v>56731</v>
      </c>
      <c r="N3" s="3">
        <v>42719</v>
      </c>
      <c r="O3" s="3">
        <v>58163</v>
      </c>
      <c r="P3" s="3">
        <v>54471</v>
      </c>
      <c r="Q3" s="3">
        <v>58327</v>
      </c>
      <c r="R3" s="3">
        <v>50922</v>
      </c>
      <c r="S3" s="3">
        <v>59866</v>
      </c>
      <c r="T3" s="3">
        <v>59812</v>
      </c>
      <c r="U3" s="3">
        <v>63037</v>
      </c>
      <c r="V3" s="3">
        <v>64583</v>
      </c>
      <c r="W3" s="3">
        <v>59843</v>
      </c>
      <c r="X3" s="3">
        <v>57086</v>
      </c>
      <c r="Y3" s="3">
        <v>62583</v>
      </c>
      <c r="Z3" s="3">
        <v>56359</v>
      </c>
      <c r="AA3" s="3">
        <v>57723</v>
      </c>
      <c r="AB3" s="3">
        <v>60870</v>
      </c>
      <c r="AC3" s="3">
        <v>57149</v>
      </c>
      <c r="AD3" s="3">
        <v>59661</v>
      </c>
      <c r="AE3" s="3">
        <v>61718</v>
      </c>
      <c r="AF3" s="3">
        <v>55523</v>
      </c>
      <c r="AG3" s="3">
        <v>55349</v>
      </c>
      <c r="AH3" s="3">
        <v>58120</v>
      </c>
      <c r="AI3" s="3">
        <v>59954</v>
      </c>
      <c r="AJ3" s="3">
        <v>59571</v>
      </c>
      <c r="AK3" s="3">
        <v>58546</v>
      </c>
      <c r="AL3" s="3">
        <v>62901</v>
      </c>
      <c r="AM3" s="3">
        <v>64674</v>
      </c>
      <c r="AN3" s="3">
        <v>62683</v>
      </c>
      <c r="AO3" s="3">
        <v>57190</v>
      </c>
      <c r="AP3" s="3">
        <v>60748</v>
      </c>
      <c r="AQ3" s="3">
        <v>66118</v>
      </c>
      <c r="AR3" s="3">
        <v>60111</v>
      </c>
      <c r="AS3" s="3">
        <v>59610</v>
      </c>
      <c r="AT3" s="3">
        <v>57973</v>
      </c>
      <c r="AU3" s="3">
        <v>60767</v>
      </c>
      <c r="AV3" s="3">
        <v>62930</v>
      </c>
      <c r="AW3" s="3">
        <v>58836</v>
      </c>
      <c r="AX3" s="3">
        <v>60871</v>
      </c>
      <c r="AY3" s="3">
        <v>59931</v>
      </c>
      <c r="AZ3" s="3">
        <v>50777</v>
      </c>
      <c r="BA3" s="4">
        <v>51304</v>
      </c>
    </row>
    <row r="4" spans="1:53" ht="28.5" customHeight="1">
      <c r="A4" s="2">
        <v>2019</v>
      </c>
      <c r="B4" s="3">
        <v>67162</v>
      </c>
      <c r="C4" s="3">
        <v>69073</v>
      </c>
      <c r="D4" s="3">
        <v>75312</v>
      </c>
      <c r="E4" s="3">
        <v>74077</v>
      </c>
      <c r="F4" s="3">
        <v>74291</v>
      </c>
      <c r="G4" s="3">
        <v>78909</v>
      </c>
      <c r="H4" s="3">
        <v>79504</v>
      </c>
      <c r="I4" s="3">
        <v>78998</v>
      </c>
      <c r="J4" s="3">
        <v>78779</v>
      </c>
      <c r="K4" s="3">
        <v>75556</v>
      </c>
      <c r="L4" s="3">
        <v>65466</v>
      </c>
      <c r="M4" s="3">
        <v>49485</v>
      </c>
      <c r="N4" s="3">
        <v>68003</v>
      </c>
      <c r="O4" s="3">
        <v>67029</v>
      </c>
      <c r="P4" s="3">
        <v>67936</v>
      </c>
      <c r="Q4" s="3">
        <v>65218</v>
      </c>
      <c r="R4" s="3">
        <v>63954</v>
      </c>
      <c r="S4" s="3">
        <v>61346</v>
      </c>
      <c r="T4" s="3">
        <v>62741</v>
      </c>
      <c r="U4" s="3">
        <v>68695</v>
      </c>
      <c r="V4" s="3">
        <v>63210</v>
      </c>
      <c r="W4" s="3">
        <v>61153</v>
      </c>
      <c r="X4" s="3">
        <v>68490</v>
      </c>
      <c r="Y4" s="3">
        <v>69937</v>
      </c>
      <c r="Z4" s="3">
        <v>69488</v>
      </c>
      <c r="AA4" s="3">
        <v>61194</v>
      </c>
      <c r="AB4" s="3">
        <v>66330</v>
      </c>
      <c r="AC4" s="3">
        <v>66468</v>
      </c>
      <c r="AD4" s="3">
        <v>63579</v>
      </c>
      <c r="AE4" s="3">
        <v>64572</v>
      </c>
      <c r="AF4" s="3">
        <v>65988</v>
      </c>
      <c r="AG4" s="3">
        <v>58424</v>
      </c>
      <c r="AH4" s="3">
        <v>61540</v>
      </c>
      <c r="AI4" s="3">
        <v>67193</v>
      </c>
      <c r="AJ4" s="3">
        <v>63016</v>
      </c>
      <c r="AK4" s="3">
        <v>66563</v>
      </c>
      <c r="AL4" s="3">
        <v>65104</v>
      </c>
      <c r="AM4" s="3">
        <v>65404</v>
      </c>
      <c r="AN4" s="3">
        <v>64460</v>
      </c>
      <c r="AO4" s="3">
        <v>64796</v>
      </c>
      <c r="AP4" s="3">
        <v>55243</v>
      </c>
      <c r="AQ4" s="3">
        <v>62604</v>
      </c>
      <c r="AR4" s="3">
        <v>63734</v>
      </c>
      <c r="AS4" s="3">
        <v>55464</v>
      </c>
      <c r="AT4" s="3">
        <v>62654</v>
      </c>
      <c r="AU4" s="3">
        <v>62186</v>
      </c>
      <c r="AV4" s="3">
        <v>63504</v>
      </c>
      <c r="AW4" s="3">
        <v>59852</v>
      </c>
      <c r="AX4" s="3">
        <v>56099</v>
      </c>
      <c r="AY4" s="3">
        <v>61129</v>
      </c>
      <c r="AZ4" s="3">
        <v>55373</v>
      </c>
      <c r="BA4" s="4">
        <v>53712</v>
      </c>
    </row>
    <row r="5" spans="1:53" ht="28.5" customHeight="1">
      <c r="A5" s="2">
        <v>2020</v>
      </c>
      <c r="B5" s="3">
        <v>53328</v>
      </c>
      <c r="C5" s="3">
        <v>61230</v>
      </c>
      <c r="D5" s="3">
        <v>61248</v>
      </c>
      <c r="E5" s="3">
        <v>61568</v>
      </c>
      <c r="F5" s="3">
        <v>62040</v>
      </c>
      <c r="G5" s="3">
        <v>62729</v>
      </c>
      <c r="H5" s="3">
        <v>65231</v>
      </c>
      <c r="I5" s="3">
        <v>65419</v>
      </c>
      <c r="J5" s="3">
        <v>64472</v>
      </c>
      <c r="K5" s="3">
        <v>64847</v>
      </c>
      <c r="L5" s="3">
        <v>57933</v>
      </c>
      <c r="M5" s="3">
        <v>59059</v>
      </c>
      <c r="N5" s="3">
        <v>58260</v>
      </c>
      <c r="O5" s="3">
        <v>58471</v>
      </c>
      <c r="P5" s="3">
        <v>43540</v>
      </c>
      <c r="Q5" s="3">
        <v>61790</v>
      </c>
      <c r="R5" s="3">
        <v>52801</v>
      </c>
      <c r="S5" s="3">
        <v>57329</v>
      </c>
      <c r="T5" s="3">
        <v>58711</v>
      </c>
      <c r="U5" s="3">
        <v>61946</v>
      </c>
      <c r="V5" s="3">
        <v>56855</v>
      </c>
      <c r="W5" s="3">
        <v>58602</v>
      </c>
      <c r="X5" s="3">
        <v>60583</v>
      </c>
      <c r="Y5" s="3">
        <v>54779</v>
      </c>
      <c r="Z5" s="3">
        <v>51637</v>
      </c>
      <c r="AA5" s="3">
        <v>50603</v>
      </c>
      <c r="AB5" s="3">
        <v>59505</v>
      </c>
      <c r="AC5" s="3">
        <v>61856</v>
      </c>
      <c r="AD5" s="3">
        <v>56778</v>
      </c>
      <c r="AE5" s="3">
        <v>62307</v>
      </c>
      <c r="AF5" s="3">
        <v>57034</v>
      </c>
      <c r="AG5" s="3">
        <v>62230</v>
      </c>
      <c r="AH5" s="3">
        <v>57150</v>
      </c>
      <c r="AI5" s="3">
        <v>63113</v>
      </c>
      <c r="AJ5" s="3">
        <v>64157</v>
      </c>
      <c r="AK5" s="3">
        <v>64443</v>
      </c>
      <c r="AL5" s="3">
        <v>63572</v>
      </c>
      <c r="AM5" s="3">
        <v>65262</v>
      </c>
      <c r="AN5" s="3">
        <v>68215</v>
      </c>
      <c r="AO5" s="3">
        <v>68691</v>
      </c>
      <c r="AP5" s="3">
        <v>60405</v>
      </c>
      <c r="AQ5" s="3">
        <v>66897</v>
      </c>
      <c r="AR5" s="3">
        <v>63548</v>
      </c>
      <c r="AS5" s="3">
        <v>59341</v>
      </c>
      <c r="AT5" s="3">
        <v>57972</v>
      </c>
      <c r="AU5" s="3">
        <v>60330</v>
      </c>
      <c r="AV5" s="3">
        <v>60269</v>
      </c>
      <c r="AW5" s="3">
        <v>59385</v>
      </c>
      <c r="AX5" s="3">
        <v>50411</v>
      </c>
      <c r="AY5" s="3">
        <v>56295</v>
      </c>
      <c r="AZ5" s="3">
        <v>50705</v>
      </c>
      <c r="BA5" s="4">
        <v>40725</v>
      </c>
    </row>
    <row r="6" spans="1:53" ht="28.5" customHeight="1">
      <c r="A6" s="2">
        <v>2021</v>
      </c>
      <c r="B6" s="3">
        <v>61874</v>
      </c>
      <c r="C6" s="3">
        <v>63850</v>
      </c>
      <c r="D6" s="3">
        <v>66527</v>
      </c>
      <c r="E6" s="3">
        <v>65515</v>
      </c>
      <c r="F6" s="3">
        <v>67929</v>
      </c>
      <c r="G6" s="3">
        <v>70136</v>
      </c>
      <c r="H6" s="3">
        <v>71001</v>
      </c>
      <c r="I6" s="3">
        <v>72331</v>
      </c>
      <c r="J6" s="3">
        <v>67182</v>
      </c>
      <c r="K6" s="3">
        <v>71684</v>
      </c>
      <c r="L6" s="3">
        <v>64042</v>
      </c>
      <c r="M6" s="3">
        <v>64778</v>
      </c>
      <c r="N6" s="3">
        <v>50949</v>
      </c>
      <c r="O6" s="3">
        <v>66658</v>
      </c>
      <c r="P6" s="3">
        <v>66656</v>
      </c>
      <c r="Q6" s="3">
        <v>67483</v>
      </c>
      <c r="R6" s="3">
        <v>64402</v>
      </c>
      <c r="S6" s="3">
        <v>60617</v>
      </c>
      <c r="T6" s="3">
        <v>59325</v>
      </c>
      <c r="U6" s="3">
        <v>66100</v>
      </c>
      <c r="V6" s="3">
        <v>73072</v>
      </c>
      <c r="W6" s="3">
        <v>63697</v>
      </c>
      <c r="X6" s="3">
        <v>64253</v>
      </c>
      <c r="Y6" s="3">
        <v>64264</v>
      </c>
      <c r="Z6" s="3">
        <v>64715</v>
      </c>
      <c r="AA6" s="3">
        <v>57574</v>
      </c>
      <c r="AB6" s="3">
        <v>60608</v>
      </c>
      <c r="AC6" s="3">
        <v>64869</v>
      </c>
      <c r="AD6" s="3">
        <v>57086</v>
      </c>
      <c r="AE6" s="3">
        <v>62866</v>
      </c>
      <c r="AF6" s="3">
        <v>58172</v>
      </c>
      <c r="AG6" s="3">
        <v>56616</v>
      </c>
      <c r="AH6" s="3">
        <v>54835</v>
      </c>
      <c r="AI6" s="3">
        <v>63333</v>
      </c>
      <c r="AJ6" s="3">
        <v>67584</v>
      </c>
      <c r="AK6" s="3">
        <v>67470</v>
      </c>
      <c r="AL6" s="3">
        <v>66715</v>
      </c>
      <c r="AM6" s="3">
        <v>65478</v>
      </c>
      <c r="AN6" s="3">
        <v>63702</v>
      </c>
      <c r="AO6" s="3">
        <v>64466</v>
      </c>
      <c r="AP6" s="3">
        <v>55225</v>
      </c>
      <c r="AQ6" s="3">
        <v>63072</v>
      </c>
      <c r="AR6" s="3">
        <v>63707</v>
      </c>
      <c r="AS6" s="3">
        <v>57419</v>
      </c>
      <c r="AT6" s="3">
        <v>54977</v>
      </c>
      <c r="AU6" s="3">
        <v>59922</v>
      </c>
      <c r="AV6" s="3">
        <v>63958</v>
      </c>
      <c r="AW6" s="3">
        <v>59505</v>
      </c>
      <c r="AX6" s="3">
        <v>55710</v>
      </c>
      <c r="AY6" s="3">
        <v>60222</v>
      </c>
      <c r="AZ6" s="3">
        <v>53459</v>
      </c>
      <c r="BA6" s="4">
        <v>50462</v>
      </c>
    </row>
    <row r="7" spans="1:53" ht="28.5" customHeight="1">
      <c r="A7" s="2">
        <v>2022</v>
      </c>
      <c r="B7" s="3">
        <v>52040</v>
      </c>
      <c r="C7" s="3">
        <v>74614</v>
      </c>
      <c r="D7" s="3">
        <v>82852</v>
      </c>
      <c r="E7" s="3">
        <v>81077</v>
      </c>
      <c r="F7" s="3">
        <v>77704</v>
      </c>
      <c r="G7" s="3">
        <v>82061</v>
      </c>
      <c r="H7" s="3">
        <v>84768</v>
      </c>
      <c r="I7" s="3">
        <v>89987</v>
      </c>
      <c r="J7" s="3">
        <v>81693</v>
      </c>
      <c r="K7" s="3">
        <v>84456</v>
      </c>
      <c r="L7" s="3">
        <v>82805</v>
      </c>
      <c r="M7" s="3">
        <v>76549</v>
      </c>
      <c r="N7" s="3">
        <v>78168</v>
      </c>
      <c r="O7" s="3">
        <v>82139</v>
      </c>
      <c r="P7" s="3">
        <v>73738</v>
      </c>
      <c r="Q7" s="3">
        <v>54327</v>
      </c>
      <c r="R7" s="3">
        <v>69406</v>
      </c>
      <c r="S7" s="3">
        <v>61765</v>
      </c>
      <c r="T7" s="3">
        <v>65718</v>
      </c>
      <c r="U7" s="3">
        <v>65483</v>
      </c>
      <c r="V7" s="3">
        <v>65385</v>
      </c>
      <c r="W7" s="3">
        <v>59006</v>
      </c>
      <c r="X7" s="3">
        <v>61156</v>
      </c>
      <c r="Y7" s="3">
        <v>65602</v>
      </c>
      <c r="Z7" s="3">
        <v>58865</v>
      </c>
      <c r="AA7" s="3">
        <v>53961</v>
      </c>
      <c r="AB7" s="3">
        <v>61653</v>
      </c>
      <c r="AC7" s="3">
        <v>61130</v>
      </c>
      <c r="AD7" s="3">
        <v>59766</v>
      </c>
      <c r="AE7" s="3">
        <v>62931</v>
      </c>
      <c r="AF7" s="3">
        <v>62216</v>
      </c>
      <c r="AG7" s="3">
        <v>55963</v>
      </c>
      <c r="AH7" s="3">
        <v>54312</v>
      </c>
      <c r="AI7" s="3">
        <v>60089</v>
      </c>
      <c r="AJ7" s="3">
        <v>63567</v>
      </c>
      <c r="AK7" s="3">
        <v>66740</v>
      </c>
      <c r="AL7" s="3">
        <v>66808</v>
      </c>
      <c r="AM7" s="3">
        <v>67870</v>
      </c>
      <c r="AN7" s="3">
        <v>64323</v>
      </c>
      <c r="AO7" s="3">
        <v>61714</v>
      </c>
      <c r="AP7" s="3">
        <v>53471</v>
      </c>
      <c r="AQ7" s="3">
        <v>58754</v>
      </c>
      <c r="AR7" s="3">
        <v>59786</v>
      </c>
      <c r="AS7" s="3">
        <v>52233</v>
      </c>
      <c r="AT7" s="3">
        <v>57082</v>
      </c>
      <c r="AU7" s="3">
        <v>56870</v>
      </c>
      <c r="AV7" s="3">
        <v>53577</v>
      </c>
      <c r="AW7" s="3">
        <v>53639</v>
      </c>
      <c r="AX7" s="3">
        <v>66195</v>
      </c>
      <c r="AY7" s="3">
        <v>58115</v>
      </c>
      <c r="AZ7" s="3">
        <v>82544</v>
      </c>
      <c r="BA7" s="4">
        <v>46997</v>
      </c>
    </row>
    <row r="8" spans="1:53" ht="28.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3" ht="28.5" customHeight="1">
      <c r="A9" s="2" t="s">
        <v>133</v>
      </c>
      <c r="B9" s="5">
        <f t="shared" ref="B9:AG9" si="0">_xlfn.QUARTILE.INC(B2:B7,1)</f>
        <v>52102.25</v>
      </c>
      <c r="C9" s="5">
        <f t="shared" si="0"/>
        <v>58212</v>
      </c>
      <c r="D9" s="5">
        <f t="shared" si="0"/>
        <v>58072.5</v>
      </c>
      <c r="E9" s="5">
        <f t="shared" si="0"/>
        <v>58103</v>
      </c>
      <c r="F9" s="5">
        <f t="shared" si="0"/>
        <v>58420.5</v>
      </c>
      <c r="G9" s="5">
        <f t="shared" si="0"/>
        <v>59141.75</v>
      </c>
      <c r="H9" s="5">
        <f t="shared" si="0"/>
        <v>61547</v>
      </c>
      <c r="I9" s="5">
        <f t="shared" si="0"/>
        <v>63153.25</v>
      </c>
      <c r="J9" s="5">
        <f t="shared" si="0"/>
        <v>62616.5</v>
      </c>
      <c r="K9" s="5">
        <f t="shared" si="0"/>
        <v>64795.25</v>
      </c>
      <c r="L9" s="5">
        <f t="shared" si="0"/>
        <v>60220.25</v>
      </c>
      <c r="M9" s="5">
        <f t="shared" si="0"/>
        <v>52587.25</v>
      </c>
      <c r="N9" s="5">
        <f t="shared" si="0"/>
        <v>49779</v>
      </c>
      <c r="O9" s="5">
        <f t="shared" si="0"/>
        <v>58240</v>
      </c>
      <c r="P9" s="5">
        <f t="shared" si="0"/>
        <v>51150</v>
      </c>
      <c r="Q9" s="5">
        <f t="shared" si="0"/>
        <v>55327</v>
      </c>
      <c r="R9" s="5">
        <f t="shared" si="0"/>
        <v>51460.75</v>
      </c>
      <c r="S9" s="5">
        <f t="shared" si="0"/>
        <v>57963.25</v>
      </c>
      <c r="T9" s="5">
        <f t="shared" si="0"/>
        <v>58864.5</v>
      </c>
      <c r="U9" s="5">
        <f t="shared" si="0"/>
        <v>62218.75</v>
      </c>
      <c r="V9" s="5">
        <f t="shared" si="0"/>
        <v>58443.75</v>
      </c>
      <c r="W9" s="5">
        <f t="shared" si="0"/>
        <v>58703</v>
      </c>
      <c r="X9" s="5">
        <f t="shared" si="0"/>
        <v>57960.25</v>
      </c>
      <c r="Y9" s="5">
        <f t="shared" si="0"/>
        <v>58300.5</v>
      </c>
      <c r="Z9" s="5">
        <f t="shared" si="0"/>
        <v>53670.25</v>
      </c>
      <c r="AA9" s="5">
        <f t="shared" si="0"/>
        <v>51442.5</v>
      </c>
      <c r="AB9" s="5">
        <f t="shared" si="0"/>
        <v>59780.75</v>
      </c>
      <c r="AC9" s="5">
        <f t="shared" si="0"/>
        <v>58144.25</v>
      </c>
      <c r="AD9" s="5">
        <f t="shared" si="0"/>
        <v>56855</v>
      </c>
      <c r="AE9" s="5">
        <f t="shared" si="0"/>
        <v>61865.25</v>
      </c>
      <c r="AF9" s="5">
        <f t="shared" si="0"/>
        <v>57318.5</v>
      </c>
      <c r="AG9" s="5">
        <f t="shared" si="0"/>
        <v>55502.5</v>
      </c>
      <c r="AH9" s="5">
        <f t="shared" ref="AH9:BA9" si="1">_xlfn.QUARTILE.INC(AH2:AH7,1)</f>
        <v>54442.75</v>
      </c>
      <c r="AI9" s="5">
        <f t="shared" si="1"/>
        <v>59987.75</v>
      </c>
      <c r="AJ9" s="5">
        <f t="shared" si="1"/>
        <v>60432.25</v>
      </c>
      <c r="AK9" s="5">
        <f t="shared" si="1"/>
        <v>60020.25</v>
      </c>
      <c r="AL9" s="5">
        <f t="shared" si="1"/>
        <v>63068.75</v>
      </c>
      <c r="AM9" s="5">
        <f t="shared" si="1"/>
        <v>64821</v>
      </c>
      <c r="AN9" s="5">
        <f t="shared" si="1"/>
        <v>62937.75</v>
      </c>
      <c r="AO9" s="5">
        <f t="shared" si="1"/>
        <v>60270.25</v>
      </c>
      <c r="AP9" s="5">
        <f t="shared" si="1"/>
        <v>54921.25</v>
      </c>
      <c r="AQ9" s="5">
        <f t="shared" si="1"/>
        <v>60765</v>
      </c>
      <c r="AR9" s="5">
        <f t="shared" si="1"/>
        <v>60387</v>
      </c>
      <c r="AS9" s="5">
        <f t="shared" si="1"/>
        <v>54457.5</v>
      </c>
      <c r="AT9" s="5">
        <f t="shared" si="1"/>
        <v>55503.25</v>
      </c>
      <c r="AU9" s="5">
        <f t="shared" si="1"/>
        <v>57633</v>
      </c>
      <c r="AV9" s="5">
        <f t="shared" si="1"/>
        <v>55614.5</v>
      </c>
      <c r="AW9" s="5">
        <f t="shared" si="1"/>
        <v>56778</v>
      </c>
      <c r="AX9" s="5">
        <f t="shared" si="1"/>
        <v>51735.75</v>
      </c>
      <c r="AY9" s="5">
        <f t="shared" si="1"/>
        <v>56750</v>
      </c>
      <c r="AZ9" s="5">
        <f t="shared" si="1"/>
        <v>50723</v>
      </c>
      <c r="BA9" s="6">
        <f t="shared" si="1"/>
        <v>44876</v>
      </c>
    </row>
    <row r="10" spans="1:53" ht="28.5" customHeight="1">
      <c r="A10" s="2" t="s">
        <v>134</v>
      </c>
      <c r="B10" s="5">
        <f t="shared" ref="B10:BA10" si="2">_xlfn.QUARTILE.INC(B2:B7,2)</f>
        <v>52808.5</v>
      </c>
      <c r="C10" s="5">
        <f t="shared" si="2"/>
        <v>62540</v>
      </c>
      <c r="D10" s="5">
        <f t="shared" si="2"/>
        <v>63887.5</v>
      </c>
      <c r="E10" s="5">
        <f t="shared" si="2"/>
        <v>63541.5</v>
      </c>
      <c r="F10" s="5">
        <f t="shared" si="2"/>
        <v>64984.5</v>
      </c>
      <c r="G10" s="5">
        <f t="shared" si="2"/>
        <v>66432.5</v>
      </c>
      <c r="H10" s="5">
        <f t="shared" si="2"/>
        <v>68116</v>
      </c>
      <c r="I10" s="5">
        <f t="shared" si="2"/>
        <v>68875</v>
      </c>
      <c r="J10" s="5">
        <f t="shared" si="2"/>
        <v>65827</v>
      </c>
      <c r="K10" s="5">
        <f t="shared" si="2"/>
        <v>68265.5</v>
      </c>
      <c r="L10" s="5">
        <f t="shared" si="2"/>
        <v>62655</v>
      </c>
      <c r="M10" s="5">
        <f t="shared" si="2"/>
        <v>57895</v>
      </c>
      <c r="N10" s="5">
        <f t="shared" si="2"/>
        <v>54604.5</v>
      </c>
      <c r="O10" s="5">
        <f t="shared" si="2"/>
        <v>62564.5</v>
      </c>
      <c r="P10" s="5">
        <f t="shared" si="2"/>
        <v>60563.5</v>
      </c>
      <c r="Q10" s="5">
        <f t="shared" si="2"/>
        <v>60058.5</v>
      </c>
      <c r="R10" s="5">
        <f t="shared" si="2"/>
        <v>58377.5</v>
      </c>
      <c r="S10" s="5">
        <f t="shared" si="2"/>
        <v>60241.5</v>
      </c>
      <c r="T10" s="5">
        <f t="shared" si="2"/>
        <v>59568.5</v>
      </c>
      <c r="U10" s="5">
        <f t="shared" si="2"/>
        <v>64260</v>
      </c>
      <c r="V10" s="5">
        <f t="shared" si="2"/>
        <v>63896.5</v>
      </c>
      <c r="W10" s="5">
        <f t="shared" si="2"/>
        <v>59424.5</v>
      </c>
      <c r="X10" s="5">
        <f t="shared" si="2"/>
        <v>60869.5</v>
      </c>
      <c r="Y10" s="5">
        <f t="shared" si="2"/>
        <v>63423.5</v>
      </c>
      <c r="Z10" s="5">
        <f t="shared" si="2"/>
        <v>57612</v>
      </c>
      <c r="AA10" s="5">
        <f t="shared" si="2"/>
        <v>55767.5</v>
      </c>
      <c r="AB10" s="5">
        <f t="shared" si="2"/>
        <v>60739</v>
      </c>
      <c r="AC10" s="5">
        <f t="shared" si="2"/>
        <v>61493</v>
      </c>
      <c r="AD10" s="5">
        <f t="shared" si="2"/>
        <v>58373.5</v>
      </c>
      <c r="AE10" s="5">
        <f t="shared" si="2"/>
        <v>62586.5</v>
      </c>
      <c r="AF10" s="5">
        <f t="shared" si="2"/>
        <v>58958</v>
      </c>
      <c r="AG10" s="5">
        <f t="shared" si="2"/>
        <v>56289.5</v>
      </c>
      <c r="AH10" s="5">
        <f t="shared" si="2"/>
        <v>55992.5</v>
      </c>
      <c r="AI10" s="5">
        <f t="shared" si="2"/>
        <v>61601</v>
      </c>
      <c r="AJ10" s="5">
        <f t="shared" si="2"/>
        <v>63291.5</v>
      </c>
      <c r="AK10" s="5">
        <f t="shared" si="2"/>
        <v>65503</v>
      </c>
      <c r="AL10" s="5">
        <f t="shared" si="2"/>
        <v>64338</v>
      </c>
      <c r="AM10" s="5">
        <f t="shared" si="2"/>
        <v>65333</v>
      </c>
      <c r="AN10" s="5">
        <f t="shared" si="2"/>
        <v>64012.5</v>
      </c>
      <c r="AO10" s="5">
        <f t="shared" si="2"/>
        <v>63090</v>
      </c>
      <c r="AP10" s="5">
        <f t="shared" si="2"/>
        <v>55234</v>
      </c>
      <c r="AQ10" s="5">
        <f t="shared" si="2"/>
        <v>62838</v>
      </c>
      <c r="AR10" s="5">
        <f t="shared" si="2"/>
        <v>62381.5</v>
      </c>
      <c r="AS10" s="5">
        <f t="shared" si="2"/>
        <v>56441.5</v>
      </c>
      <c r="AT10" s="5">
        <f t="shared" si="2"/>
        <v>57527</v>
      </c>
      <c r="AU10" s="5">
        <f t="shared" si="2"/>
        <v>60126</v>
      </c>
      <c r="AV10" s="5">
        <f t="shared" si="2"/>
        <v>61599.5</v>
      </c>
      <c r="AW10" s="5">
        <f t="shared" si="2"/>
        <v>59110.5</v>
      </c>
      <c r="AX10" s="5">
        <f t="shared" si="2"/>
        <v>55904.5</v>
      </c>
      <c r="AY10" s="5">
        <f t="shared" si="2"/>
        <v>59023</v>
      </c>
      <c r="AZ10" s="5">
        <f t="shared" si="2"/>
        <v>52118</v>
      </c>
      <c r="BA10" s="6">
        <f t="shared" si="2"/>
        <v>48729.5</v>
      </c>
    </row>
    <row r="11" spans="1:53" ht="28.5" customHeight="1">
      <c r="A11" s="2" t="s">
        <v>135</v>
      </c>
      <c r="B11" s="5">
        <f t="shared" ref="B11:BA11" si="3">_xlfn.QUARTILE.INC(B2:B7,3)</f>
        <v>59737.5</v>
      </c>
      <c r="C11" s="5">
        <f t="shared" si="3"/>
        <v>67767.25</v>
      </c>
      <c r="D11" s="5">
        <f t="shared" si="3"/>
        <v>73115.75</v>
      </c>
      <c r="E11" s="5">
        <f t="shared" si="3"/>
        <v>71936.5</v>
      </c>
      <c r="F11" s="5">
        <f t="shared" si="3"/>
        <v>72700.5</v>
      </c>
      <c r="G11" s="5">
        <f t="shared" si="3"/>
        <v>76715.75</v>
      </c>
      <c r="H11" s="5">
        <f t="shared" si="3"/>
        <v>77378.25</v>
      </c>
      <c r="I11" s="5">
        <f t="shared" si="3"/>
        <v>77331.25</v>
      </c>
      <c r="J11" s="5">
        <f t="shared" si="3"/>
        <v>75879.75</v>
      </c>
      <c r="K11" s="5">
        <f t="shared" si="3"/>
        <v>74588</v>
      </c>
      <c r="L11" s="5">
        <f t="shared" si="3"/>
        <v>65110</v>
      </c>
      <c r="M11" s="5">
        <f t="shared" si="3"/>
        <v>63348.25</v>
      </c>
      <c r="N11" s="5">
        <f t="shared" si="3"/>
        <v>65567.25</v>
      </c>
      <c r="O11" s="5">
        <f t="shared" si="3"/>
        <v>66936.25</v>
      </c>
      <c r="P11" s="5">
        <f t="shared" si="3"/>
        <v>67616</v>
      </c>
      <c r="Q11" s="5">
        <f t="shared" si="3"/>
        <v>64361</v>
      </c>
      <c r="R11" s="5">
        <f t="shared" si="3"/>
        <v>64290</v>
      </c>
      <c r="S11" s="5">
        <f t="shared" si="3"/>
        <v>61163.75</v>
      </c>
      <c r="T11" s="5">
        <f t="shared" si="3"/>
        <v>62008.75</v>
      </c>
      <c r="U11" s="5">
        <f t="shared" si="3"/>
        <v>65945.75</v>
      </c>
      <c r="V11" s="5">
        <f t="shared" si="3"/>
        <v>65184.5</v>
      </c>
      <c r="W11" s="5">
        <f t="shared" si="3"/>
        <v>60825.5</v>
      </c>
      <c r="X11" s="5">
        <f t="shared" si="3"/>
        <v>63478.75</v>
      </c>
      <c r="Y11" s="5">
        <f t="shared" si="3"/>
        <v>65267.5</v>
      </c>
      <c r="Z11" s="5">
        <f t="shared" si="3"/>
        <v>63252.5</v>
      </c>
      <c r="AA11" s="5">
        <f t="shared" si="3"/>
        <v>57685.75</v>
      </c>
      <c r="AB11" s="5">
        <f t="shared" si="3"/>
        <v>61457.25</v>
      </c>
      <c r="AC11" s="5">
        <f t="shared" si="3"/>
        <v>64115.75</v>
      </c>
      <c r="AD11" s="5">
        <f t="shared" si="3"/>
        <v>59739.75</v>
      </c>
      <c r="AE11" s="5">
        <f t="shared" si="3"/>
        <v>62914.75</v>
      </c>
      <c r="AF11" s="5">
        <f t="shared" si="3"/>
        <v>61598</v>
      </c>
      <c r="AG11" s="5">
        <f t="shared" si="3"/>
        <v>57972</v>
      </c>
      <c r="AH11" s="5">
        <f t="shared" si="3"/>
        <v>57877.5</v>
      </c>
      <c r="AI11" s="5">
        <f t="shared" si="3"/>
        <v>63278</v>
      </c>
      <c r="AJ11" s="5">
        <f t="shared" si="3"/>
        <v>64009.5</v>
      </c>
      <c r="AK11" s="5">
        <f t="shared" si="3"/>
        <v>66695.75</v>
      </c>
      <c r="AL11" s="5">
        <f t="shared" si="3"/>
        <v>66312.25</v>
      </c>
      <c r="AM11" s="5">
        <f t="shared" si="3"/>
        <v>65459.5</v>
      </c>
      <c r="AN11" s="5">
        <f t="shared" si="3"/>
        <v>64425.75</v>
      </c>
      <c r="AO11" s="5">
        <f t="shared" si="3"/>
        <v>64713.5</v>
      </c>
      <c r="AP11" s="5">
        <f t="shared" si="3"/>
        <v>59114.5</v>
      </c>
      <c r="AQ11" s="5">
        <f t="shared" si="3"/>
        <v>65356.5</v>
      </c>
      <c r="AR11" s="5">
        <f t="shared" si="3"/>
        <v>63667.25</v>
      </c>
      <c r="AS11" s="5">
        <f t="shared" si="3"/>
        <v>58860.5</v>
      </c>
      <c r="AT11" s="5">
        <f t="shared" si="3"/>
        <v>57972.75</v>
      </c>
      <c r="AU11" s="5">
        <f t="shared" si="3"/>
        <v>60657.75</v>
      </c>
      <c r="AV11" s="5">
        <f t="shared" si="3"/>
        <v>63360.5</v>
      </c>
      <c r="AW11" s="5">
        <f t="shared" si="3"/>
        <v>59475</v>
      </c>
      <c r="AX11" s="5">
        <f t="shared" si="3"/>
        <v>59678</v>
      </c>
      <c r="AY11" s="5">
        <f t="shared" si="3"/>
        <v>60149.25</v>
      </c>
      <c r="AZ11" s="5">
        <f t="shared" si="3"/>
        <v>54894.5</v>
      </c>
      <c r="BA11" s="6">
        <f t="shared" si="3"/>
        <v>51093.5</v>
      </c>
    </row>
    <row r="12" spans="1:53" ht="28.5" customHeight="1">
      <c r="A12" s="2">
        <v>2023</v>
      </c>
      <c r="B12" s="5">
        <v>75000</v>
      </c>
      <c r="C12" s="5">
        <v>74516</v>
      </c>
      <c r="D12" s="5">
        <v>74032</v>
      </c>
      <c r="E12" s="5">
        <v>73548</v>
      </c>
      <c r="F12" s="5">
        <v>73064</v>
      </c>
      <c r="G12" s="5">
        <v>72580</v>
      </c>
      <c r="H12" s="5">
        <v>72096</v>
      </c>
      <c r="I12" s="5">
        <v>71612</v>
      </c>
      <c r="J12" s="5">
        <v>71128</v>
      </c>
      <c r="K12" s="5">
        <v>70644</v>
      </c>
      <c r="L12" s="5">
        <v>65213</v>
      </c>
      <c r="M12" s="5">
        <v>62512</v>
      </c>
      <c r="N12" s="5">
        <v>59811</v>
      </c>
      <c r="O12" s="5">
        <v>57110</v>
      </c>
      <c r="P12" s="5">
        <v>54409</v>
      </c>
      <c r="Q12" s="5">
        <v>51708</v>
      </c>
      <c r="R12" s="5">
        <v>49007</v>
      </c>
      <c r="S12" s="5">
        <v>46306</v>
      </c>
      <c r="T12" s="5">
        <v>51456</v>
      </c>
      <c r="U12" s="5">
        <v>52632</v>
      </c>
      <c r="V12" s="5">
        <v>53624</v>
      </c>
      <c r="W12" s="5">
        <v>54616</v>
      </c>
      <c r="X12" s="5">
        <v>65000</v>
      </c>
      <c r="Y12" s="5">
        <v>52666</v>
      </c>
      <c r="Z12" s="5">
        <v>59200</v>
      </c>
      <c r="AA12" s="5">
        <v>32000</v>
      </c>
      <c r="AB12" s="5">
        <v>56200</v>
      </c>
      <c r="AC12" s="5">
        <v>65200</v>
      </c>
      <c r="AD12" s="5">
        <v>67500</v>
      </c>
      <c r="AE12" s="5">
        <v>63200</v>
      </c>
      <c r="AF12" s="5">
        <v>56000</v>
      </c>
      <c r="AG12" s="5">
        <v>49200</v>
      </c>
      <c r="AH12" s="5">
        <v>51000</v>
      </c>
      <c r="AI12" s="5">
        <v>57000</v>
      </c>
      <c r="AJ12" s="5">
        <v>58000</v>
      </c>
      <c r="AK12" s="5">
        <v>59000</v>
      </c>
      <c r="AL12" s="5">
        <v>60000</v>
      </c>
      <c r="AM12" s="5">
        <v>62000</v>
      </c>
      <c r="AN12" s="5">
        <v>63000</v>
      </c>
      <c r="AO12" s="5">
        <v>64000</v>
      </c>
      <c r="AP12" s="5">
        <v>65000</v>
      </c>
      <c r="AQ12" s="5">
        <v>66000</v>
      </c>
      <c r="AR12" s="5">
        <v>67000</v>
      </c>
      <c r="AS12" s="5">
        <v>68000</v>
      </c>
      <c r="AT12" s="5">
        <v>67500</v>
      </c>
      <c r="AU12" s="5">
        <v>66500</v>
      </c>
      <c r="AV12" s="5">
        <v>65500</v>
      </c>
      <c r="AW12" s="5">
        <v>64500</v>
      </c>
      <c r="AX12" s="5">
        <v>63500</v>
      </c>
      <c r="AY12" s="5">
        <v>62100</v>
      </c>
      <c r="AZ12" s="5">
        <v>61200</v>
      </c>
      <c r="BA12" s="6">
        <v>61100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0"/>
  <sheetViews>
    <sheetView topLeftCell="A6" zoomScale="80" zoomScaleNormal="80" workbookViewId="0">
      <selection activeCell="I15" sqref="I15"/>
    </sheetView>
  </sheetViews>
  <sheetFormatPr baseColWidth="10" defaultColWidth="11.54296875" defaultRowHeight="15.5"/>
  <cols>
    <col min="1" max="1" width="23.08984375" style="9" customWidth="1"/>
    <col min="2" max="53" width="16" style="9" customWidth="1"/>
    <col min="54" max="16384" width="11.54296875" style="9"/>
  </cols>
  <sheetData>
    <row r="1" spans="1:53">
      <c r="A1" s="2" t="s">
        <v>239</v>
      </c>
      <c r="B1" s="2">
        <f>'[1]CANALES MEDIAS-MEDIANAS'!B1</f>
        <v>1</v>
      </c>
      <c r="C1" s="2">
        <f>'[1]CANALES MEDIAS-MEDIANAS'!C1</f>
        <v>2</v>
      </c>
      <c r="D1" s="2">
        <f>'[1]CANALES MEDIAS-MEDIANAS'!D1</f>
        <v>3</v>
      </c>
      <c r="E1" s="2">
        <f>'[1]CANALES MEDIAS-MEDIANAS'!E1</f>
        <v>4</v>
      </c>
      <c r="F1" s="2">
        <f>'[1]CANALES MEDIAS-MEDIANAS'!F1</f>
        <v>5</v>
      </c>
      <c r="G1" s="2">
        <f>'[1]CANALES MEDIAS-MEDIANAS'!G1</f>
        <v>6</v>
      </c>
      <c r="H1" s="2">
        <f>'[1]CANALES MEDIAS-MEDIANAS'!H1</f>
        <v>7</v>
      </c>
      <c r="I1" s="2">
        <f>'[1]CANALES MEDIAS-MEDIANAS'!I1</f>
        <v>8</v>
      </c>
      <c r="J1" s="2">
        <f>'[1]CANALES MEDIAS-MEDIANAS'!J1</f>
        <v>9</v>
      </c>
      <c r="K1" s="2">
        <f>'[1]CANALES MEDIAS-MEDIANAS'!K1</f>
        <v>10</v>
      </c>
      <c r="L1" s="2">
        <f>'[1]CANALES MEDIAS-MEDIANAS'!L1</f>
        <v>11</v>
      </c>
      <c r="M1" s="2">
        <f>'[1]CANALES MEDIAS-MEDIANAS'!M1</f>
        <v>12</v>
      </c>
      <c r="N1" s="2">
        <f>'[1]CANALES MEDIAS-MEDIANAS'!N1</f>
        <v>13</v>
      </c>
      <c r="O1" s="2">
        <f>'[1]CANALES MEDIAS-MEDIANAS'!O1</f>
        <v>14</v>
      </c>
      <c r="P1" s="2">
        <f>'[1]CANALES MEDIAS-MEDIANAS'!P1</f>
        <v>15</v>
      </c>
      <c r="Q1" s="2">
        <f>'[1]CANALES MEDIAS-MEDIANAS'!Q1</f>
        <v>16</v>
      </c>
      <c r="R1" s="2">
        <f>'[1]CANALES MEDIAS-MEDIANAS'!R1</f>
        <v>17</v>
      </c>
      <c r="S1" s="2">
        <f>'[1]CANALES MEDIAS-MEDIANAS'!S1</f>
        <v>18</v>
      </c>
      <c r="T1" s="2">
        <f>'[1]CANALES MEDIAS-MEDIANAS'!T1</f>
        <v>19</v>
      </c>
      <c r="U1" s="2">
        <f>'[1]CANALES MEDIAS-MEDIANAS'!U1</f>
        <v>20</v>
      </c>
      <c r="V1" s="2">
        <f>'[1]CANALES MEDIAS-MEDIANAS'!V1</f>
        <v>21</v>
      </c>
      <c r="W1" s="2">
        <f>'[1]CANALES MEDIAS-MEDIANAS'!W1</f>
        <v>22</v>
      </c>
      <c r="X1" s="2">
        <f>'[1]CANALES MEDIAS-MEDIANAS'!X1</f>
        <v>23</v>
      </c>
      <c r="Y1" s="2">
        <f>'[1]CANALES MEDIAS-MEDIANAS'!Y1</f>
        <v>24</v>
      </c>
      <c r="Z1" s="2">
        <f>'[1]CANALES MEDIAS-MEDIANAS'!Z1</f>
        <v>25</v>
      </c>
      <c r="AA1" s="2">
        <f>'[1]CANALES MEDIAS-MEDIANAS'!AA1</f>
        <v>26</v>
      </c>
      <c r="AB1" s="2">
        <f>'[1]CANALES MEDIAS-MEDIANAS'!AB1</f>
        <v>27</v>
      </c>
      <c r="AC1" s="2">
        <f>'[1]CANALES MEDIAS-MEDIANAS'!AC1</f>
        <v>28</v>
      </c>
      <c r="AD1" s="2">
        <f>'[1]CANALES MEDIAS-MEDIANAS'!AD1</f>
        <v>29</v>
      </c>
      <c r="AE1" s="2">
        <f>'[1]CANALES MEDIAS-MEDIANAS'!AE1</f>
        <v>30</v>
      </c>
      <c r="AF1" s="2">
        <f>'[1]CANALES MEDIAS-MEDIANAS'!AF1</f>
        <v>31</v>
      </c>
      <c r="AG1" s="2">
        <f>'[1]CANALES MEDIAS-MEDIANAS'!AG1</f>
        <v>32</v>
      </c>
      <c r="AH1" s="2">
        <f>'[1]CANALES MEDIAS-MEDIANAS'!AH1</f>
        <v>33</v>
      </c>
      <c r="AI1" s="2">
        <f>'[1]CANALES MEDIAS-MEDIANAS'!AI1</f>
        <v>34</v>
      </c>
      <c r="AJ1" s="2">
        <f>'[1]CANALES MEDIAS-MEDIANAS'!AJ1</f>
        <v>35</v>
      </c>
      <c r="AK1" s="2">
        <f>'[1]CANALES MEDIAS-MEDIANAS'!AK1</f>
        <v>36</v>
      </c>
      <c r="AL1" s="2">
        <f>'[1]CANALES MEDIAS-MEDIANAS'!AL1</f>
        <v>37</v>
      </c>
      <c r="AM1" s="2">
        <f>'[1]CANALES MEDIAS-MEDIANAS'!AM1</f>
        <v>38</v>
      </c>
      <c r="AN1" s="2">
        <f>'[1]CANALES MEDIAS-MEDIANAS'!AN1</f>
        <v>39</v>
      </c>
      <c r="AO1" s="2">
        <f>'[1]CANALES MEDIAS-MEDIANAS'!AO1</f>
        <v>40</v>
      </c>
      <c r="AP1" s="2">
        <f>'[1]CANALES MEDIAS-MEDIANAS'!AP1</f>
        <v>41</v>
      </c>
      <c r="AQ1" s="2">
        <f>'[1]CANALES MEDIAS-MEDIANAS'!AQ1</f>
        <v>42</v>
      </c>
      <c r="AR1" s="2">
        <f>'[1]CANALES MEDIAS-MEDIANAS'!AR1</f>
        <v>43</v>
      </c>
      <c r="AS1" s="2">
        <f>'[1]CANALES MEDIAS-MEDIANAS'!AS1</f>
        <v>44</v>
      </c>
      <c r="AT1" s="2">
        <f>'[1]CANALES MEDIAS-MEDIANAS'!AT1</f>
        <v>45</v>
      </c>
      <c r="AU1" s="2">
        <f>'[1]CANALES MEDIAS-MEDIANAS'!AU1</f>
        <v>46</v>
      </c>
      <c r="AV1" s="2">
        <f>'[1]CANALES MEDIAS-MEDIANAS'!AV1</f>
        <v>47</v>
      </c>
      <c r="AW1" s="2">
        <f>'[1]CANALES MEDIAS-MEDIANAS'!AW1</f>
        <v>48</v>
      </c>
      <c r="AX1" s="2">
        <f>'[1]CANALES MEDIAS-MEDIANAS'!AX1</f>
        <v>49</v>
      </c>
      <c r="AY1" s="2">
        <f>'[1]CANALES MEDIAS-MEDIANAS'!AY1</f>
        <v>50</v>
      </c>
      <c r="AZ1" s="2">
        <f>'[1]CANALES MEDIAS-MEDIANAS'!AZ1</f>
        <v>51</v>
      </c>
      <c r="BA1" s="8">
        <f>'[1]CANALES MEDIAS-MEDIANAS'!BA1</f>
        <v>52</v>
      </c>
    </row>
    <row r="2" spans="1:53" ht="22.5" customHeight="1">
      <c r="A2" s="2">
        <v>2017</v>
      </c>
      <c r="B2" s="115">
        <f ca="1">VLOOKUP($C$2,[2]Consultas!$FG$2:$HG$41,MATCH(#REF!,[2]Consultas!$FG$2:$HG$2,0),0)</f>
        <v>2543</v>
      </c>
      <c r="C2" s="115">
        <f ca="1">VLOOKUP($C$2,[2]Consultas!$FG$2:$HG$41,MATCH(#REF!,[2]Consultas!$FG$2:$HG$2,0),0)</f>
        <v>2281</v>
      </c>
      <c r="D2" s="115">
        <f ca="1">VLOOKUP($C$2,[2]Consultas!$FG$2:$HG$41,MATCH(#REF!,[2]Consultas!$FG$2:$HG$2,0),0)</f>
        <v>2418</v>
      </c>
      <c r="E2" s="115">
        <f ca="1">VLOOKUP($C$2,[2]Consultas!$FG$2:$HG$41,MATCH(#REF!,[2]Consultas!$FG$2:$HG$2,0),0)</f>
        <v>2254</v>
      </c>
      <c r="F2" s="115">
        <f ca="1">VLOOKUP($C$2,[2]Consultas!$FG$2:$HG$41,MATCH(#REF!,[2]Consultas!$FG$2:$HG$2,0),0)</f>
        <v>2565</v>
      </c>
      <c r="G2" s="115">
        <f ca="1">VLOOKUP($C$2,[2]Consultas!$FG$2:$HG$41,MATCH(#REF!,[2]Consultas!$FG$2:$HG$2,0),0)</f>
        <v>2960</v>
      </c>
      <c r="H2" s="115">
        <f ca="1">VLOOKUP($C$2,[2]Consultas!$FG$2:$HG$41,MATCH(#REF!,[2]Consultas!$FG$2:$HG$2,0),0)</f>
        <v>3112</v>
      </c>
      <c r="I2" s="115">
        <f ca="1">VLOOKUP($C$2,[2]Consultas!$FG$2:$HG$41,MATCH(#REF!,[2]Consultas!$FG$2:$HG$2,0),0)</f>
        <v>3427</v>
      </c>
      <c r="J2" s="115">
        <f ca="1">VLOOKUP($C$2,[2]Consultas!$FG$2:$HG$41,MATCH(#REF!,[2]Consultas!$FG$2:$HG$2,0),0)</f>
        <v>3443</v>
      </c>
      <c r="K2" s="115">
        <f ca="1">VLOOKUP($C$2,[2]Consultas!$FG$2:$HG$41,MATCH(#REF!,[2]Consultas!$FG$2:$HG$2,0),0)</f>
        <v>3413</v>
      </c>
      <c r="L2" s="115">
        <f ca="1">VLOOKUP($C$2,[2]Consultas!$FG$2:$HG$41,MATCH(#REF!,[2]Consultas!$FG$2:$HG$2,0),0)</f>
        <v>3623</v>
      </c>
      <c r="M2" s="115">
        <f ca="1">VLOOKUP($C$2,[2]Consultas!$FG$2:$HG$41,MATCH(#REF!,[2]Consultas!$FG$2:$HG$2,0),0)</f>
        <v>2914</v>
      </c>
      <c r="N2" s="115">
        <f ca="1">VLOOKUP($C$2,[2]Consultas!$FG$2:$HG$41,MATCH(#REF!,[2]Consultas!$FG$2:$HG$2,0),0)</f>
        <v>4091</v>
      </c>
      <c r="O2" s="115">
        <f ca="1">VLOOKUP($C$2,[2]Consultas!$FG$2:$HG$41,MATCH(#REF!,[2]Consultas!$FG$2:$HG$2,0),0)</f>
        <v>3199</v>
      </c>
      <c r="P2" s="115">
        <f ca="1">VLOOKUP($C$2,[2]Consultas!$FG$2:$HG$41,MATCH(#REF!,[2]Consultas!$FG$2:$HG$2,0),0)</f>
        <v>3383</v>
      </c>
      <c r="Q2" s="115">
        <f ca="1">VLOOKUP($C$2,[2]Consultas!$FG$2:$HG$41,MATCH(#REF!,[2]Consultas!$FG$2:$HG$2,0),0)</f>
        <v>3805</v>
      </c>
      <c r="R2" s="115">
        <f ca="1">VLOOKUP($C$2,[2]Consultas!$FG$2:$HG$41,MATCH(#REF!,[2]Consultas!$FG$2:$HG$2,0),0)</f>
        <v>4023</v>
      </c>
      <c r="S2" s="115">
        <f ca="1">VLOOKUP($C$2,[2]Consultas!$FG$2:$HG$41,MATCH(#REF!,[2]Consultas!$FG$2:$HG$2,0),0)</f>
        <v>4268</v>
      </c>
      <c r="T2" s="115">
        <f ca="1">VLOOKUP($C$2,[2]Consultas!$FG$2:$HG$41,MATCH(#REF!,[2]Consultas!$FG$2:$HG$2,0),0)</f>
        <v>4460</v>
      </c>
      <c r="U2" s="115">
        <f ca="1">VLOOKUP($C$2,[2]Consultas!$FG$2:$HG$41,MATCH(#REF!,[2]Consultas!$FG$2:$HG$2,0),0)</f>
        <v>4759</v>
      </c>
      <c r="V2" s="115">
        <f ca="1">VLOOKUP($C$2,[2]Consultas!$FG$2:$HG$41,MATCH(#REF!,[2]Consultas!$FG$2:$HG$2,0),0)</f>
        <v>3676</v>
      </c>
      <c r="W2" s="115">
        <f ca="1">VLOOKUP($C$2,[2]Consultas!$FG$2:$HG$41,MATCH(#REF!,[2]Consultas!$FG$2:$HG$2,0),0)</f>
        <v>3649</v>
      </c>
      <c r="X2" s="115">
        <f ca="1">VLOOKUP($C$2,[2]Consultas!$FG$2:$HG$41,MATCH(#REF!,[2]Consultas!$FG$2:$HG$2,0),0)</f>
        <v>3604</v>
      </c>
      <c r="Y2" s="115">
        <f ca="1">VLOOKUP($C$2,[2]Consultas!$FG$2:$HG$41,MATCH(#REF!,[2]Consultas!$FG$2:$HG$2,0),0)</f>
        <v>3724</v>
      </c>
      <c r="Z2" s="115">
        <f ca="1">VLOOKUP($C$2,[2]Consultas!$FG$2:$HG$41,MATCH(#REF!,[2]Consultas!$FG$2:$HG$2,0),0)</f>
        <v>3443</v>
      </c>
      <c r="AA2" s="115">
        <f ca="1">VLOOKUP($C$2,[2]Consultas!$FG$2:$HG$41,MATCH(#REF!,[2]Consultas!$FG$2:$HG$2,0),0)</f>
        <v>2804</v>
      </c>
      <c r="AB2" s="115">
        <f ca="1">VLOOKUP($C$2,[2]Consultas!$FG$2:$HG$41,MATCH(#REF!,[2]Consultas!$FG$2:$HG$2,0),0)</f>
        <v>3048</v>
      </c>
      <c r="AC2" s="115">
        <f ca="1">VLOOKUP($C$2,[2]Consultas!$FG$2:$HG$41,MATCH(#REF!,[2]Consultas!$FG$2:$HG$2,0),0)</f>
        <v>2850</v>
      </c>
      <c r="AD2" s="115">
        <f ca="1">VLOOKUP($C$2,[2]Consultas!$FG$2:$HG$41,MATCH(#REF!,[2]Consultas!$FG$2:$HG$2,0),0)</f>
        <v>3001</v>
      </c>
      <c r="AE2" s="115">
        <f ca="1">VLOOKUP($C$2,[2]Consultas!$FG$2:$HG$41,MATCH(#REF!,[2]Consultas!$FG$2:$HG$2,0),0)</f>
        <v>3706</v>
      </c>
      <c r="AF2" s="115">
        <f ca="1">VLOOKUP($C$2,[2]Consultas!$FG$2:$HG$41,MATCH(#REF!,[2]Consultas!$FG$2:$HG$2,0),0)</f>
        <v>3521</v>
      </c>
      <c r="AG2" s="115">
        <f ca="1">VLOOKUP($C$2,[2]Consultas!$FG$2:$HG$41,MATCH(#REF!,[2]Consultas!$FG$2:$HG$2,0),0)</f>
        <v>3242</v>
      </c>
      <c r="AH2" s="115">
        <f ca="1">VLOOKUP($C$2,[2]Consultas!$FG$2:$HG$41,MATCH(#REF!,[2]Consultas!$FG$2:$HG$2,0),0)</f>
        <v>3314</v>
      </c>
      <c r="AI2" s="115">
        <f ca="1">VLOOKUP($C$2,[2]Consultas!$FG$2:$HG$41,MATCH(#REF!,[2]Consultas!$FG$2:$HG$2,0),0)</f>
        <v>3261</v>
      </c>
      <c r="AJ2" s="115">
        <f ca="1">VLOOKUP($C$2,[2]Consultas!$FG$2:$HG$41,MATCH(#REF!,[2]Consultas!$FG$2:$HG$2,0),0)</f>
        <v>3188</v>
      </c>
      <c r="AK2" s="115">
        <f ca="1">VLOOKUP($C$2,[2]Consultas!$FG$2:$HG$41,MATCH(#REF!,[2]Consultas!$FG$2:$HG$2,0),0)</f>
        <v>2937</v>
      </c>
      <c r="AL2" s="115">
        <f ca="1">VLOOKUP($C$2,[2]Consultas!$FG$2:$HG$41,MATCH(#REF!,[2]Consultas!$FG$2:$HG$2,0),0)</f>
        <v>3278</v>
      </c>
      <c r="AM2" s="115">
        <f ca="1">VLOOKUP($C$2,[2]Consultas!$FG$2:$HG$41,MATCH(#REF!,[2]Consultas!$FG$2:$HG$2,0),0)</f>
        <v>2990</v>
      </c>
      <c r="AN2" s="115">
        <f ca="1">VLOOKUP($C$2,[2]Consultas!$FG$2:$HG$41,MATCH(#REF!,[2]Consultas!$FG$2:$HG$2,0),0)</f>
        <v>3086</v>
      </c>
      <c r="AO2" s="115">
        <f ca="1">VLOOKUP($C$2,[2]Consultas!$FG$2:$HG$41,MATCH(#REF!,[2]Consultas!$FG$2:$HG$2,0),0)</f>
        <v>3155</v>
      </c>
      <c r="AP2" s="115">
        <f ca="1">VLOOKUP($C$2,[2]Consultas!$FG$2:$HG$41,MATCH(#REF!,[2]Consultas!$FG$2:$HG$2,0),0)</f>
        <v>2583</v>
      </c>
      <c r="AQ2" s="115">
        <f ca="1">VLOOKUP($C$2,[2]Consultas!$FG$2:$HG$41,MATCH(#REF!,[2]Consultas!$FG$2:$HG$2,0),0)</f>
        <v>2708</v>
      </c>
      <c r="AR2" s="115">
        <f ca="1">VLOOKUP($C$2,[2]Consultas!$FG$2:$HG$41,MATCH(#REF!,[2]Consultas!$FG$2:$HG$2,0),0)</f>
        <v>3093</v>
      </c>
      <c r="AS2" s="115">
        <f ca="1">VLOOKUP($C$2,[2]Consultas!$FG$2:$HG$41,MATCH(#REF!,[2]Consultas!$FG$2:$HG$2,0),0)</f>
        <v>2601</v>
      </c>
      <c r="AT2" s="115">
        <f ca="1">VLOOKUP($C$2,[2]Consultas!$FG$2:$HG$41,MATCH(#REF!,[2]Consultas!$FG$2:$HG$2,0),0)</f>
        <v>3109</v>
      </c>
      <c r="AU2" s="115">
        <f ca="1">VLOOKUP($C$2,[2]Consultas!$FG$2:$HG$41,MATCH(#REF!,[2]Consultas!$FG$2:$HG$2,0),0)</f>
        <v>3683</v>
      </c>
      <c r="AV2" s="115">
        <f ca="1">VLOOKUP($C$2,[2]Consultas!$FG$2:$HG$41,MATCH(#REF!,[2]Consultas!$FG$2:$HG$2,0),0)</f>
        <v>3931</v>
      </c>
      <c r="AW2" s="115">
        <f ca="1">VLOOKUP($C$2,[2]Consultas!$FG$2:$HG$41,MATCH(#REF!,[2]Consultas!$FG$2:$HG$2,0),0)</f>
        <v>3963</v>
      </c>
      <c r="AX2" s="115">
        <f ca="1">VLOOKUP($C$2,[2]Consultas!$FG$2:$HG$41,MATCH(#REF!,[2]Consultas!$FG$2:$HG$2,0),0)</f>
        <v>3778</v>
      </c>
      <c r="AY2" s="115">
        <f ca="1">VLOOKUP($C$2,[2]Consultas!$FG$2:$HG$41,MATCH(#REF!,[2]Consultas!$FG$2:$HG$2,0),0)</f>
        <v>4183</v>
      </c>
      <c r="AZ2" s="115">
        <f ca="1">VLOOKUP($C$2,[2]Consultas!$FG$2:$HG$41,MATCH(#REF!,[2]Consultas!$FG$2:$HG$2,0),0)</f>
        <v>3600</v>
      </c>
      <c r="BA2" s="115">
        <f ca="1">VLOOKUP($C$2,[2]Consultas!$FG$2:$HG$41,MATCH(#REF!,[2]Consultas!$FG$2:$HG$2,0),0)</f>
        <v>3742</v>
      </c>
    </row>
    <row r="3" spans="1:53" ht="22.5" customHeight="1">
      <c r="A3" s="2">
        <v>2018</v>
      </c>
      <c r="B3" s="115">
        <f ca="1">VLOOKUP($C$2,[2]Consultas!$HI$2:$JI$41,MATCH(#REF!,[2]Consultas!$HI$2:$JI$2,0),0)</f>
        <v>3961</v>
      </c>
      <c r="C3" s="115">
        <f ca="1">VLOOKUP($C$2,[2]Consultas!$HI$2:$JI$41,MATCH(#REF!,[2]Consultas!$HI$2:$JI$2,0),0)</f>
        <v>3908</v>
      </c>
      <c r="D3" s="115">
        <f ca="1">VLOOKUP($C$2,[2]Consultas!$HI$2:$JI$41,MATCH(#REF!,[2]Consultas!$HI$2:$JI$2,0),0)</f>
        <v>3731</v>
      </c>
      <c r="E3" s="115">
        <f ca="1">VLOOKUP($C$2,[2]Consultas!$HI$2:$JI$41,MATCH(#REF!,[2]Consultas!$HI$2:$JI$2,0),0)</f>
        <v>3501</v>
      </c>
      <c r="F3" s="115">
        <f ca="1">VLOOKUP($C$2,[2]Consultas!$HI$2:$JI$41,MATCH(#REF!,[2]Consultas!$HI$2:$JI$2,0),0)</f>
        <v>3653</v>
      </c>
      <c r="G3" s="115">
        <f ca="1">VLOOKUP($C$2,[2]Consultas!$HI$2:$JI$41,MATCH(#REF!,[2]Consultas!$HI$2:$JI$2,0),0)</f>
        <v>3887</v>
      </c>
      <c r="H3" s="115">
        <f ca="1">VLOOKUP($C$2,[2]Consultas!$HI$2:$JI$41,MATCH(#REF!,[2]Consultas!$HI$2:$JI$2,0),0)</f>
        <v>3900</v>
      </c>
      <c r="I3" s="115">
        <f ca="1">VLOOKUP($C$2,[2]Consultas!$HI$2:$JI$41,MATCH(#REF!,[2]Consultas!$HI$2:$JI$2,0),0)</f>
        <v>4738</v>
      </c>
      <c r="J3" s="115">
        <f ca="1">VLOOKUP($C$2,[2]Consultas!$HI$2:$JI$41,MATCH(#REF!,[2]Consultas!$HI$2:$JI$2,0),0)</f>
        <v>4646</v>
      </c>
      <c r="K3" s="115">
        <f ca="1">VLOOKUP($C$2,[2]Consultas!$HI$2:$JI$41,MATCH(#REF!,[2]Consultas!$HI$2:$JI$2,0),0)</f>
        <v>4818</v>
      </c>
      <c r="L3" s="115">
        <f ca="1">VLOOKUP($C$2,[2]Consultas!$HI$2:$JI$41,MATCH(#REF!,[2]Consultas!$HI$2:$JI$2,0),0)</f>
        <v>4860</v>
      </c>
      <c r="M3" s="115">
        <f ca="1">VLOOKUP($C$2,[2]Consultas!$HI$2:$JI$41,MATCH(#REF!,[2]Consultas!$HI$2:$JI$2,0),0)</f>
        <v>5282</v>
      </c>
      <c r="N3" s="115">
        <f ca="1">VLOOKUP($C$2,[2]Consultas!$HI$2:$JI$41,MATCH(#REF!,[2]Consultas!$HI$2:$JI$2,0),0)</f>
        <v>5261</v>
      </c>
      <c r="O3" s="115">
        <f ca="1">VLOOKUP($C$2,[2]Consultas!$HI$2:$JI$41,MATCH(#REF!,[2]Consultas!$HI$2:$JI$2,0),0)</f>
        <v>5499</v>
      </c>
      <c r="P3" s="115">
        <f ca="1">VLOOKUP($C$2,[2]Consultas!$HI$2:$JI$41,MATCH(#REF!,[2]Consultas!$HI$2:$JI$2,0),0)</f>
        <v>3642</v>
      </c>
      <c r="Q3" s="115">
        <f ca="1">VLOOKUP($C$2,[2]Consultas!$HI$2:$JI$41,MATCH(#REF!,[2]Consultas!$HI$2:$JI$2,0),0)</f>
        <v>4476</v>
      </c>
      <c r="R3" s="115">
        <f ca="1">VLOOKUP($C$2,[2]Consultas!$HI$2:$JI$41,MATCH(#REF!,[2]Consultas!$HI$2:$JI$2,0),0)</f>
        <v>3676</v>
      </c>
      <c r="S3" s="115">
        <f ca="1">VLOOKUP($C$2,[2]Consultas!$HI$2:$JI$41,MATCH(#REF!,[2]Consultas!$HI$2:$JI$2,0),0)</f>
        <v>3751</v>
      </c>
      <c r="T3" s="115">
        <f ca="1">VLOOKUP($C$2,[2]Consultas!$HI$2:$JI$41,MATCH(#REF!,[2]Consultas!$HI$2:$JI$2,0),0)</f>
        <v>3805</v>
      </c>
      <c r="U3" s="115">
        <f ca="1">VLOOKUP($C$2,[2]Consultas!$HI$2:$JI$41,MATCH(#REF!,[2]Consultas!$HI$2:$JI$2,0),0)</f>
        <v>4225</v>
      </c>
      <c r="V3" s="115">
        <f ca="1">VLOOKUP($C$2,[2]Consultas!$HI$2:$JI$41,MATCH(#REF!,[2]Consultas!$HI$2:$JI$2,0),0)</f>
        <v>3473</v>
      </c>
      <c r="W3" s="115">
        <f ca="1">VLOOKUP($C$2,[2]Consultas!$HI$2:$JI$41,MATCH(#REF!,[2]Consultas!$HI$2:$JI$2,0),0)</f>
        <v>3454</v>
      </c>
      <c r="X3" s="115">
        <f ca="1">VLOOKUP($C$2,[2]Consultas!$HI$2:$JI$41,MATCH(#REF!,[2]Consultas!$HI$2:$JI$2,0),0)</f>
        <v>3537</v>
      </c>
      <c r="Y3" s="115">
        <f ca="1">VLOOKUP($C$2,[2]Consultas!$HI$2:$JI$41,MATCH(#REF!,[2]Consultas!$HI$2:$JI$2,0),0)</f>
        <v>3053</v>
      </c>
      <c r="Z3" s="115">
        <f ca="1">VLOOKUP($C$2,[2]Consultas!$HI$2:$JI$41,MATCH(#REF!,[2]Consultas!$HI$2:$JI$2,0),0)</f>
        <v>2911</v>
      </c>
      <c r="AA3" s="115">
        <f ca="1">VLOOKUP($C$2,[2]Consultas!$HI$2:$JI$41,MATCH(#REF!,[2]Consultas!$HI$2:$JI$2,0),0)</f>
        <v>2687</v>
      </c>
      <c r="AB3" s="115">
        <f ca="1">VLOOKUP($C$2,[2]Consultas!$HI$2:$JI$41,MATCH(#REF!,[2]Consultas!$HI$2:$JI$2,0),0)</f>
        <v>3952</v>
      </c>
      <c r="AC3" s="115">
        <f ca="1">VLOOKUP($C$2,[2]Consultas!$HI$2:$JI$41,MATCH(#REF!,[2]Consultas!$HI$2:$JI$2,0),0)</f>
        <v>3087</v>
      </c>
      <c r="AD3" s="115">
        <f ca="1">VLOOKUP($C$2,[2]Consultas!$HI$2:$JI$41,MATCH(#REF!,[2]Consultas!$HI$2:$JI$2,0),0)</f>
        <v>3034</v>
      </c>
      <c r="AE3" s="115">
        <f ca="1">VLOOKUP($C$2,[2]Consultas!$HI$2:$JI$41,MATCH(#REF!,[2]Consultas!$HI$2:$JI$2,0),0)</f>
        <v>3300</v>
      </c>
      <c r="AF3" s="115">
        <f ca="1">VLOOKUP($C$2,[2]Consultas!$HI$2:$JI$41,MATCH(#REF!,[2]Consultas!$HI$2:$JI$2,0),0)</f>
        <v>2733</v>
      </c>
      <c r="AG3" s="115">
        <f ca="1">VLOOKUP($C$2,[2]Consultas!$HI$2:$JI$41,MATCH(#REF!,[2]Consultas!$HI$2:$JI$2,0),0)</f>
        <v>3022</v>
      </c>
      <c r="AH3" s="115">
        <f ca="1">VLOOKUP($C$2,[2]Consultas!$HI$2:$JI$41,MATCH(#REF!,[2]Consultas!$HI$2:$JI$2,0),0)</f>
        <v>3275</v>
      </c>
      <c r="AI3" s="115">
        <f ca="1">VLOOKUP($C$2,[2]Consultas!$HI$2:$JI$41,MATCH(#REF!,[2]Consultas!$HI$2:$JI$2,0),0)</f>
        <v>3508</v>
      </c>
      <c r="AJ3" s="115">
        <f ca="1">VLOOKUP($C$2,[2]Consultas!$HI$2:$JI$41,MATCH(#REF!,[2]Consultas!$HI$2:$JI$2,0),0)</f>
        <v>3566</v>
      </c>
      <c r="AK3" s="115">
        <f ca="1">VLOOKUP($C$2,[2]Consultas!$HI$2:$JI$41,MATCH(#REF!,[2]Consultas!$HI$2:$JI$2,0),0)</f>
        <v>3757</v>
      </c>
      <c r="AL3" s="115">
        <f ca="1">VLOOKUP($C$2,[2]Consultas!$HI$2:$JI$41,MATCH(#REF!,[2]Consultas!$HI$2:$JI$2,0),0)</f>
        <v>3718</v>
      </c>
      <c r="AM3" s="115">
        <f ca="1">VLOOKUP($C$2,[2]Consultas!$HI$2:$JI$41,MATCH(#REF!,[2]Consultas!$HI$2:$JI$2,0),0)</f>
        <v>4183</v>
      </c>
      <c r="AN3" s="115">
        <f ca="1">VLOOKUP($C$2,[2]Consultas!$HI$2:$JI$41,MATCH(#REF!,[2]Consultas!$HI$2:$JI$2,0),0)</f>
        <v>3972</v>
      </c>
      <c r="AO3" s="115">
        <f ca="1">VLOOKUP($C$2,[2]Consultas!$HI$2:$JI$41,MATCH(#REF!,[2]Consultas!$HI$2:$JI$2,0),0)</f>
        <v>3512</v>
      </c>
      <c r="AP3" s="115">
        <f ca="1">VLOOKUP($C$2,[2]Consultas!$HI$2:$JI$41,MATCH(#REF!,[2]Consultas!$HI$2:$JI$2,0),0)</f>
        <v>3467</v>
      </c>
      <c r="AQ3" s="115">
        <f ca="1">VLOOKUP($C$2,[2]Consultas!$HI$2:$JI$41,MATCH(#REF!,[2]Consultas!$HI$2:$JI$2,0),0)</f>
        <v>3476</v>
      </c>
      <c r="AR3" s="115">
        <f ca="1">VLOOKUP($C$2,[2]Consultas!$HI$2:$JI$41,MATCH(#REF!,[2]Consultas!$HI$2:$JI$2,0),0)</f>
        <v>3140</v>
      </c>
      <c r="AS3" s="115">
        <f ca="1">VLOOKUP($C$2,[2]Consultas!$HI$2:$JI$41,MATCH(#REF!,[2]Consultas!$HI$2:$JI$2,0),0)</f>
        <v>2814</v>
      </c>
      <c r="AT3" s="115">
        <f ca="1">VLOOKUP($C$2,[2]Consultas!$HI$2:$JI$41,MATCH(#REF!,[2]Consultas!$HI$2:$JI$2,0),0)</f>
        <v>3192</v>
      </c>
      <c r="AU3" s="115">
        <f ca="1">VLOOKUP($C$2,[2]Consultas!$HI$2:$JI$41,MATCH(#REF!,[2]Consultas!$HI$2:$JI$2,0),0)</f>
        <v>3539</v>
      </c>
      <c r="AV3" s="115">
        <f ca="1">VLOOKUP($C$2,[2]Consultas!$HI$2:$JI$41,MATCH(#REF!,[2]Consultas!$HI$2:$JI$2,0),0)</f>
        <v>3561</v>
      </c>
      <c r="AW3" s="115">
        <f ca="1">VLOOKUP($C$2,[2]Consultas!$HI$2:$JI$41,MATCH(#REF!,[2]Consultas!$HI$2:$JI$2,0),0)</f>
        <v>3698</v>
      </c>
      <c r="AX3" s="115">
        <f ca="1">VLOOKUP($C$2,[2]Consultas!$HI$2:$JI$41,MATCH(#REF!,[2]Consultas!$HI$2:$JI$2,0),0)</f>
        <v>2860</v>
      </c>
      <c r="AY3" s="115">
        <f ca="1">VLOOKUP($C$2,[2]Consultas!$HI$2:$JI$41,MATCH(#REF!,[2]Consultas!$HI$2:$JI$2,0),0)</f>
        <v>3631</v>
      </c>
      <c r="AZ3" s="115">
        <f ca="1">VLOOKUP($C$2,[2]Consultas!$HI$2:$JI$41,MATCH(#REF!,[2]Consultas!$HI$2:$JI$2,0),0)</f>
        <v>3023</v>
      </c>
      <c r="BA3" s="115">
        <f ca="1">VLOOKUP($C$2,[2]Consultas!$HI$2:$JI$41,MATCH(#REF!,[2]Consultas!$HI$2:$JI$2,0),0)</f>
        <v>2928</v>
      </c>
    </row>
    <row r="4" spans="1:53" ht="22.5" customHeight="1">
      <c r="A4" s="2">
        <v>2019</v>
      </c>
      <c r="B4" s="115">
        <f ca="1">VLOOKUP($C$2,[2]Consultas!$JK$2:$LK$41,MATCH(#REF!,[2]Consultas!$JK$2:$LK$2,0),0)</f>
        <v>2919</v>
      </c>
      <c r="C4" s="115">
        <f ca="1">VLOOKUP($C$2,[2]Consultas!$JK$2:$LK$41,MATCH(#REF!,[2]Consultas!$JK$2:$LK$2,0),0)</f>
        <v>3700</v>
      </c>
      <c r="D4" s="115">
        <f ca="1">VLOOKUP($C$2,[2]Consultas!$JK$2:$LK$41,MATCH(#REF!,[2]Consultas!$JK$2:$LK$2,0),0)</f>
        <v>3555</v>
      </c>
      <c r="E4" s="115">
        <f ca="1">VLOOKUP($C$2,[2]Consultas!$JK$2:$LK$41,MATCH(#REF!,[2]Consultas!$JK$2:$LK$2,0),0)</f>
        <v>3064</v>
      </c>
      <c r="F4" s="115">
        <f ca="1">VLOOKUP($C$2,[2]Consultas!$JK$2:$LK$41,MATCH(#REF!,[2]Consultas!$JK$2:$LK$2,0),0)</f>
        <v>3139</v>
      </c>
      <c r="G4" s="115">
        <f ca="1">VLOOKUP($C$2,[2]Consultas!$JK$2:$LK$41,MATCH(#REF!,[2]Consultas!$JK$2:$LK$2,0),0)</f>
        <v>3182</v>
      </c>
      <c r="H4" s="115">
        <f ca="1">VLOOKUP($C$2,[2]Consultas!$JK$2:$LK$41,MATCH(#REF!,[2]Consultas!$JK$2:$LK$2,0),0)</f>
        <v>3704</v>
      </c>
      <c r="I4" s="115">
        <f ca="1">VLOOKUP($C$2,[2]Consultas!$JK$2:$LK$41,MATCH(#REF!,[2]Consultas!$JK$2:$LK$2,0),0)</f>
        <v>3950</v>
      </c>
      <c r="J4" s="115">
        <f ca="1">VLOOKUP($C$2,[2]Consultas!$JK$2:$LK$41,MATCH(#REF!,[2]Consultas!$JK$2:$LK$2,0),0)</f>
        <v>4232</v>
      </c>
      <c r="K4" s="115">
        <f ca="1">VLOOKUP($C$2,[2]Consultas!$JK$2:$LK$41,MATCH(#REF!,[2]Consultas!$JK$2:$LK$2,0),0)</f>
        <v>4276</v>
      </c>
      <c r="L4" s="115">
        <f ca="1">VLOOKUP($C$2,[2]Consultas!$JK$2:$LK$41,MATCH(#REF!,[2]Consultas!$JK$2:$LK$2,0),0)</f>
        <v>4114</v>
      </c>
      <c r="M4" s="115">
        <f ca="1">VLOOKUP($C$2,[2]Consultas!$JK$2:$LK$41,MATCH(#REF!,[2]Consultas!$JK$2:$LK$2,0),0)</f>
        <v>3921</v>
      </c>
      <c r="N4" s="115">
        <f ca="1">VLOOKUP($C$2,[2]Consultas!$JK$2:$LK$41,MATCH(#REF!,[2]Consultas!$JK$2:$LK$2,0),0)</f>
        <v>2706</v>
      </c>
      <c r="O4" s="115">
        <f ca="1">VLOOKUP($C$2,[2]Consultas!$JK$2:$LK$41,MATCH(#REF!,[2]Consultas!$JK$2:$LK$2,0),0)</f>
        <v>3011</v>
      </c>
      <c r="P4" s="115">
        <f ca="1">VLOOKUP($C$2,[2]Consultas!$JK$2:$LK$41,MATCH(#REF!,[2]Consultas!$JK$2:$LK$2,0),0)</f>
        <v>3665</v>
      </c>
      <c r="Q4" s="115">
        <f ca="1">VLOOKUP($C$2,[2]Consultas!$JK$2:$LK$41,MATCH(#REF!,[2]Consultas!$JK$2:$LK$2,0),0)</f>
        <v>4121</v>
      </c>
      <c r="R4" s="115">
        <f ca="1">VLOOKUP($C$2,[2]Consultas!$JK$2:$LK$41,MATCH(#REF!,[2]Consultas!$JK$2:$LK$2,0),0)</f>
        <v>3801</v>
      </c>
      <c r="S4" s="115">
        <f ca="1">VLOOKUP($C$2,[2]Consultas!$JK$2:$LK$41,MATCH(#REF!,[2]Consultas!$JK$2:$LK$2,0),0)</f>
        <v>3655</v>
      </c>
      <c r="T4" s="115">
        <f ca="1">VLOOKUP($C$2,[2]Consultas!$JK$2:$LK$41,MATCH(#REF!,[2]Consultas!$JK$2:$LK$2,0),0)</f>
        <v>3494</v>
      </c>
      <c r="U4" s="115">
        <f ca="1">VLOOKUP($C$2,[2]Consultas!$JK$2:$LK$41,MATCH(#REF!,[2]Consultas!$JK$2:$LK$2,0),0)</f>
        <v>3432</v>
      </c>
      <c r="V4" s="115">
        <f ca="1">VLOOKUP($C$2,[2]Consultas!$JK$2:$LK$41,MATCH(#REF!,[2]Consultas!$JK$2:$LK$2,0),0)</f>
        <v>3924</v>
      </c>
      <c r="W4" s="115">
        <f ca="1">VLOOKUP($C$2,[2]Consultas!$JK$2:$LK$41,MATCH(#REF!,[2]Consultas!$JK$2:$LK$2,0),0)</f>
        <v>3453</v>
      </c>
      <c r="X4" s="115">
        <f ca="1">VLOOKUP($C$2,[2]Consultas!$JK$2:$LK$41,MATCH(#REF!,[2]Consultas!$JK$2:$LK$2,0),0)</f>
        <v>3403</v>
      </c>
      <c r="Y4" s="115">
        <f ca="1">VLOOKUP($C$2,[2]Consultas!$JK$2:$LK$41,MATCH(#REF!,[2]Consultas!$JK$2:$LK$2,0),0)</f>
        <v>3232</v>
      </c>
      <c r="Z4" s="115">
        <f ca="1">VLOOKUP($C$2,[2]Consultas!$JK$2:$LK$41,MATCH(#REF!,[2]Consultas!$JK$2:$LK$2,0),0)</f>
        <v>2947</v>
      </c>
      <c r="AA4" s="115">
        <f ca="1">VLOOKUP($C$2,[2]Consultas!$JK$2:$LK$41,MATCH(#REF!,[2]Consultas!$JK$2:$LK$2,0),0)</f>
        <v>2754</v>
      </c>
      <c r="AB4" s="115">
        <f ca="1">VLOOKUP($C$2,[2]Consultas!$JK$2:$LK$41,MATCH(#REF!,[2]Consultas!$JK$2:$LK$2,0),0)</f>
        <v>2839</v>
      </c>
      <c r="AC4" s="115">
        <f ca="1">VLOOKUP($C$2,[2]Consultas!$JK$2:$LK$41,MATCH(#REF!,[2]Consultas!$JK$2:$LK$2,0),0)</f>
        <v>2815</v>
      </c>
      <c r="AD4" s="115">
        <f ca="1">VLOOKUP($C$2,[2]Consultas!$JK$2:$LK$41,MATCH(#REF!,[2]Consultas!$JK$2:$LK$2,0),0)</f>
        <v>2832</v>
      </c>
      <c r="AE4" s="115">
        <f ca="1">VLOOKUP($C$2,[2]Consultas!$JK$2:$LK$41,MATCH(#REF!,[2]Consultas!$JK$2:$LK$2,0),0)</f>
        <v>2807</v>
      </c>
      <c r="AF4" s="115">
        <f ca="1">VLOOKUP($C$2,[2]Consultas!$JK$2:$LK$41,MATCH(#REF!,[2]Consultas!$JK$2:$LK$2,0),0)</f>
        <v>3096</v>
      </c>
      <c r="AG4" s="115">
        <f ca="1">VLOOKUP($C$2,[2]Consultas!$JK$2:$LK$41,MATCH(#REF!,[2]Consultas!$JK$2:$LK$2,0),0)</f>
        <v>3007</v>
      </c>
      <c r="AH4" s="115">
        <f ca="1">VLOOKUP($C$2,[2]Consultas!$JK$2:$LK$41,MATCH(#REF!,[2]Consultas!$JK$2:$LK$2,0),0)</f>
        <v>2969</v>
      </c>
      <c r="AI4" s="115">
        <f ca="1">VLOOKUP($C$2,[2]Consultas!$JK$2:$LK$41,MATCH(#REF!,[2]Consultas!$JK$2:$LK$2,0),0)</f>
        <v>3071</v>
      </c>
      <c r="AJ4" s="115">
        <f ca="1">VLOOKUP($C$2,[2]Consultas!$JK$2:$LK$41,MATCH(#REF!,[2]Consultas!$JK$2:$LK$2,0),0)</f>
        <v>2986</v>
      </c>
      <c r="AK4" s="115">
        <f ca="1">VLOOKUP($C$2,[2]Consultas!$JK$2:$LK$41,MATCH(#REF!,[2]Consultas!$JK$2:$LK$2,0),0)</f>
        <v>2918</v>
      </c>
      <c r="AL4" s="115">
        <f ca="1">VLOOKUP($C$2,[2]Consultas!$JK$2:$LK$41,MATCH(#REF!,[2]Consultas!$JK$2:$LK$2,0),0)</f>
        <v>3233</v>
      </c>
      <c r="AM4" s="115">
        <f ca="1">VLOOKUP($C$2,[2]Consultas!$JK$2:$LK$41,MATCH(#REF!,[2]Consultas!$JK$2:$LK$2,0),0)</f>
        <v>3005</v>
      </c>
      <c r="AN4" s="115">
        <f ca="1">VLOOKUP($C$2,[2]Consultas!$JK$2:$LK$41,MATCH(#REF!,[2]Consultas!$JK$2:$LK$2,0),0)</f>
        <v>3234</v>
      </c>
      <c r="AO4" s="115">
        <f ca="1">VLOOKUP($C$2,[2]Consultas!$JK$2:$LK$41,MATCH(#REF!,[2]Consultas!$JK$2:$LK$2,0),0)</f>
        <v>3218</v>
      </c>
      <c r="AP4" s="115">
        <f ca="1">VLOOKUP($C$2,[2]Consultas!$JK$2:$LK$41,MATCH(#REF!,[2]Consultas!$JK$2:$LK$2,0),0)</f>
        <v>3111</v>
      </c>
      <c r="AQ4" s="115">
        <f ca="1">VLOOKUP($C$2,[2]Consultas!$JK$2:$LK$41,MATCH(#REF!,[2]Consultas!$JK$2:$LK$2,0),0)</f>
        <v>3269</v>
      </c>
      <c r="AR4" s="115">
        <f ca="1">VLOOKUP($C$2,[2]Consultas!$JK$2:$LK$41,MATCH(#REF!,[2]Consultas!$JK$2:$LK$2,0),0)</f>
        <v>3628</v>
      </c>
      <c r="AS4" s="115">
        <f ca="1">VLOOKUP($C$2,[2]Consultas!$JK$2:$LK$41,MATCH(#REF!,[2]Consultas!$JK$2:$LK$2,0),0)</f>
        <v>3868</v>
      </c>
      <c r="AT4" s="115">
        <f ca="1">VLOOKUP($C$2,[2]Consultas!$JK$2:$LK$41,MATCH(#REF!,[2]Consultas!$JK$2:$LK$2,0),0)</f>
        <v>4750</v>
      </c>
      <c r="AU4" s="115">
        <f ca="1">VLOOKUP($C$2,[2]Consultas!$JK$2:$LK$41,MATCH(#REF!,[2]Consultas!$JK$2:$LK$2,0),0)</f>
        <v>5090</v>
      </c>
      <c r="AV4" s="115">
        <f ca="1">VLOOKUP($C$2,[2]Consultas!$JK$2:$LK$41,MATCH(#REF!,[2]Consultas!$JK$2:$LK$2,0),0)</f>
        <v>5336</v>
      </c>
      <c r="AW4" s="115">
        <f ca="1">VLOOKUP($C$2,[2]Consultas!$JK$2:$LK$41,MATCH(#REF!,[2]Consultas!$JK$2:$LK$2,0),0)</f>
        <v>5266</v>
      </c>
      <c r="AX4" s="115">
        <f ca="1">VLOOKUP($C$2,[2]Consultas!$JK$2:$LK$41,MATCH(#REF!,[2]Consultas!$JK$2:$LK$2,0),0)</f>
        <v>4782</v>
      </c>
      <c r="AY4" s="115">
        <f ca="1">VLOOKUP($C$2,[2]Consultas!$JK$2:$LK$41,MATCH(#REF!,[2]Consultas!$JK$2:$LK$2,0),0)</f>
        <v>4536</v>
      </c>
      <c r="AZ4" s="115">
        <f ca="1">VLOOKUP($C$2,[2]Consultas!$JK$2:$LK$41,MATCH(#REF!,[2]Consultas!$JK$2:$LK$2,0),0)</f>
        <v>3712</v>
      </c>
      <c r="BA4" s="115">
        <f ca="1">VLOOKUP($C$2,[2]Consultas!$JK$2:$LK$41,MATCH(#REF!,[2]Consultas!$JK$2:$LK$2,0),0)</f>
        <v>3451</v>
      </c>
    </row>
    <row r="5" spans="1:53" ht="22.5" customHeight="1">
      <c r="A5" s="2">
        <v>2020</v>
      </c>
      <c r="B5" s="115">
        <f ca="1">VLOOKUP($C$2,[2]Consultas!$LM$2:$NM$41,MATCH(#REF!,[2]Consultas!$LM$2:$NM$2,0),0)</f>
        <v>2843</v>
      </c>
      <c r="C5" s="115">
        <f ca="1">VLOOKUP($C$2,[2]Consultas!$LM$2:$NM$41,MATCH(#REF!,[2]Consultas!$LM$2:$NM$2,0),0)</f>
        <v>3169</v>
      </c>
      <c r="D5" s="115">
        <f ca="1">VLOOKUP($C$2,[2]Consultas!$LM$2:$NM$41,MATCH(#REF!,[2]Consultas!$LM$2:$NM$2,0),0)</f>
        <v>4088</v>
      </c>
      <c r="E5" s="115">
        <f ca="1">VLOOKUP($C$2,[2]Consultas!$LM$2:$NM$41,MATCH(#REF!,[2]Consultas!$LM$2:$NM$2,0),0)</f>
        <v>3379</v>
      </c>
      <c r="F5" s="115">
        <f ca="1">VLOOKUP($C$2,[2]Consultas!$LM$2:$NM$41,MATCH(#REF!,[2]Consultas!$LM$2:$NM$2,0),0)</f>
        <v>2851</v>
      </c>
      <c r="G5" s="115">
        <f ca="1">VLOOKUP($C$2,[2]Consultas!$LM$2:$NM$41,MATCH(#REF!,[2]Consultas!$LM$2:$NM$2,0),0)</f>
        <v>2985</v>
      </c>
      <c r="H5" s="115">
        <f ca="1">VLOOKUP($C$2,[2]Consultas!$LM$2:$NM$41,MATCH(#REF!,[2]Consultas!$LM$2:$NM$2,0),0)</f>
        <v>3373</v>
      </c>
      <c r="I5" s="115">
        <f ca="1">VLOOKUP($C$2,[2]Consultas!$LM$2:$NM$41,MATCH(#REF!,[2]Consultas!$LM$2:$NM$2,0),0)</f>
        <v>3619</v>
      </c>
      <c r="J5" s="115">
        <f ca="1">VLOOKUP($C$2,[2]Consultas!$LM$2:$NM$41,MATCH(#REF!,[2]Consultas!$LM$2:$NM$2,0),0)</f>
        <v>3737</v>
      </c>
      <c r="K5" s="115">
        <f ca="1">VLOOKUP($C$2,[2]Consultas!$LM$2:$NM$41,MATCH(#REF!,[2]Consultas!$LM$2:$NM$2,0),0)</f>
        <v>3549</v>
      </c>
      <c r="L5" s="115">
        <f ca="1">VLOOKUP($C$2,[2]Consultas!$LM$2:$NM$41,MATCH(#REF!,[2]Consultas!$LM$2:$NM$2,0),0)</f>
        <v>3630</v>
      </c>
      <c r="M5" s="115">
        <f ca="1">VLOOKUP($C$2,[2]Consultas!$LM$2:$NM$41,MATCH(#REF!,[2]Consultas!$LM$2:$NM$2,0),0)</f>
        <v>3454</v>
      </c>
      <c r="N5" s="115">
        <f ca="1">VLOOKUP($C$2,[2]Consultas!$LM$2:$NM$41,MATCH(#REF!,[2]Consultas!$LM$2:$NM$2,0),0)</f>
        <v>3718</v>
      </c>
      <c r="O5" s="115">
        <f ca="1">VLOOKUP($C$2,[2]Consultas!$LM$2:$NM$41,MATCH(#REF!,[2]Consultas!$LM$2:$NM$2,0),0)</f>
        <v>3687</v>
      </c>
      <c r="P5" s="115">
        <f ca="1">VLOOKUP($C$2,[2]Consultas!$LM$2:$NM$41,MATCH(#REF!,[2]Consultas!$LM$2:$NM$2,0),0)</f>
        <v>3764</v>
      </c>
      <c r="Q5" s="115">
        <f ca="1">VLOOKUP($C$2,[2]Consultas!$LM$2:$NM$41,MATCH(#REF!,[2]Consultas!$LM$2:$NM$2,0),0)</f>
        <v>2852</v>
      </c>
      <c r="R5" s="115">
        <f ca="1">VLOOKUP($C$2,[2]Consultas!$LM$2:$NM$41,MATCH(#REF!,[2]Consultas!$LM$2:$NM$2,0),0)</f>
        <v>3048</v>
      </c>
      <c r="S5" s="115">
        <f ca="1">VLOOKUP($C$2,[2]Consultas!$LM$2:$NM$41,MATCH(#REF!,[2]Consultas!$LM$2:$NM$2,0),0)</f>
        <v>3209</v>
      </c>
      <c r="T5" s="115">
        <f ca="1">VLOOKUP($C$2,[2]Consultas!$LM$2:$NM$41,MATCH(#REF!,[2]Consultas!$LM$2:$NM$2,0),0)</f>
        <v>3288</v>
      </c>
      <c r="U5" s="115">
        <f ca="1">VLOOKUP($C$2,[2]Consultas!$LM$2:$NM$41,MATCH(#REF!,[2]Consultas!$LM$2:$NM$2,0),0)</f>
        <v>3148</v>
      </c>
      <c r="V5" s="115">
        <f ca="1">VLOOKUP($C$2,[2]Consultas!$LM$2:$NM$41,MATCH(#REF!,[2]Consultas!$LM$2:$NM$2,0),0)</f>
        <v>2856</v>
      </c>
      <c r="W5" s="115">
        <f ca="1">VLOOKUP($C$2,[2]Consultas!$LM$2:$NM$41,MATCH(#REF!,[2]Consultas!$LM$2:$NM$2,0),0)</f>
        <v>2791</v>
      </c>
      <c r="X5" s="115">
        <f ca="1">VLOOKUP($C$2,[2]Consultas!$LM$2:$NM$41,MATCH(#REF!,[2]Consultas!$LM$2:$NM$2,0),0)</f>
        <v>2792</v>
      </c>
      <c r="Y5" s="115">
        <f ca="1">VLOOKUP($C$2,[2]Consultas!$LM$2:$NM$41,MATCH(#REF!,[2]Consultas!$LM$2:$NM$2,0),0)</f>
        <v>3035</v>
      </c>
      <c r="Z5" s="115">
        <f ca="1">VLOOKUP($C$2,[2]Consultas!$LM$2:$NM$41,MATCH(#REF!,[2]Consultas!$LM$2:$NM$2,0),0)</f>
        <v>2926</v>
      </c>
      <c r="AA5" s="115">
        <f ca="1">VLOOKUP($C$2,[2]Consultas!$LM$2:$NM$41,MATCH(#REF!,[2]Consultas!$LM$2:$NM$2,0),0)</f>
        <v>2712</v>
      </c>
      <c r="AB5" s="115">
        <f ca="1">VLOOKUP($C$2,[2]Consultas!$LM$2:$NM$41,MATCH(#REF!,[2]Consultas!$LM$2:$NM$2,0),0)</f>
        <v>2403</v>
      </c>
      <c r="AC5" s="115">
        <f ca="1">VLOOKUP($C$2,[2]Consultas!$LM$2:$NM$41,MATCH(#REF!,[2]Consultas!$LM$2:$NM$2,0),0)</f>
        <v>2635</v>
      </c>
      <c r="AD5" s="115">
        <f ca="1">VLOOKUP($C$2,[2]Consultas!$LM$2:$NM$41,MATCH(#REF!,[2]Consultas!$LM$2:$NM$2,0),0)</f>
        <v>2799</v>
      </c>
      <c r="AE5" s="115">
        <f ca="1">VLOOKUP($C$2,[2]Consultas!$LM$2:$NM$41,MATCH(#REF!,[2]Consultas!$LM$2:$NM$2,0),0)</f>
        <v>3102</v>
      </c>
      <c r="AF5" s="115">
        <f ca="1">VLOOKUP($C$2,[2]Consultas!$LM$2:$NM$41,MATCH(#REF!,[2]Consultas!$LM$2:$NM$2,0),0)</f>
        <v>2858</v>
      </c>
      <c r="AG5" s="115">
        <f ca="1">VLOOKUP($C$2,[2]Consultas!$LM$2:$NM$41,MATCH(#REF!,[2]Consultas!$LM$2:$NM$2,0),0)</f>
        <v>2739</v>
      </c>
      <c r="AH5" s="115">
        <f ca="1">VLOOKUP($C$2,[2]Consultas!$LM$2:$NM$41,MATCH(#REF!,[2]Consultas!$LM$2:$NM$2,0),0)</f>
        <v>2929</v>
      </c>
      <c r="AI5" s="115">
        <f ca="1">VLOOKUP($C$2,[2]Consultas!$LM$2:$NM$41,MATCH(#REF!,[2]Consultas!$LM$2:$NM$2,0),0)</f>
        <v>3069</v>
      </c>
      <c r="AJ5" s="115">
        <f ca="1">VLOOKUP($C$2,[2]Consultas!$LM$2:$NM$41,MATCH(#REF!,[2]Consultas!$LM$2:$NM$2,0),0)</f>
        <v>3004</v>
      </c>
      <c r="AK5" s="115">
        <f ca="1">VLOOKUP($C$2,[2]Consultas!$LM$2:$NM$41,MATCH(#REF!,[2]Consultas!$LM$2:$NM$2,0),0)</f>
        <v>3062</v>
      </c>
      <c r="AL5" s="115">
        <f ca="1">VLOOKUP($C$2,[2]Consultas!$LM$2:$NM$41,MATCH(#REF!,[2]Consultas!$LM$2:$NM$2,0),0)</f>
        <v>3195</v>
      </c>
      <c r="AM5" s="115">
        <f ca="1">VLOOKUP($C$2,[2]Consultas!$LM$2:$NM$41,MATCH(#REF!,[2]Consultas!$LM$2:$NM$2,0),0)</f>
        <v>2696</v>
      </c>
      <c r="AN5" s="115">
        <f ca="1">VLOOKUP($C$2,[2]Consultas!$LM$2:$NM$41,MATCH(#REF!,[2]Consultas!$LM$2:$NM$2,0),0)</f>
        <v>3427</v>
      </c>
      <c r="AO5" s="115">
        <f ca="1">VLOOKUP($C$2,[2]Consultas!$LM$2:$NM$41,MATCH(#REF!,[2]Consultas!$LM$2:$NM$2,0),0)</f>
        <v>3395</v>
      </c>
      <c r="AP5" s="115">
        <f ca="1">VLOOKUP($C$2,[2]Consultas!$LM$2:$NM$41,MATCH(#REF!,[2]Consultas!$LM$2:$NM$2,0),0)</f>
        <v>3485</v>
      </c>
      <c r="AQ5" s="115">
        <f ca="1">VLOOKUP($C$2,[2]Consultas!$LM$2:$NM$41,MATCH(#REF!,[2]Consultas!$LM$2:$NM$2,0),0)</f>
        <v>3531</v>
      </c>
      <c r="AR5" s="115">
        <f ca="1">VLOOKUP($C$2,[2]Consultas!$LM$2:$NM$41,MATCH(#REF!,[2]Consultas!$LM$2:$NM$2,0),0)</f>
        <v>3357</v>
      </c>
      <c r="AS5" s="115">
        <f ca="1">VLOOKUP($C$2,[2]Consultas!$LM$2:$NM$41,MATCH(#REF!,[2]Consultas!$LM$2:$NM$2,0),0)</f>
        <v>3307</v>
      </c>
      <c r="AT5" s="115">
        <f ca="1">VLOOKUP($C$2,[2]Consultas!$LM$2:$NM$41,MATCH(#REF!,[2]Consultas!$LM$2:$NM$2,0),0)</f>
        <v>3411</v>
      </c>
      <c r="AU5" s="115">
        <f ca="1">VLOOKUP($C$2,[2]Consultas!$LM$2:$NM$41,MATCH(#REF!,[2]Consultas!$LM$2:$NM$2,0),0)</f>
        <v>3973</v>
      </c>
      <c r="AV5" s="115">
        <f ca="1">VLOOKUP($C$2,[2]Consultas!$LM$2:$NM$41,MATCH(#REF!,[2]Consultas!$LM$2:$NM$2,0),0)</f>
        <v>4467</v>
      </c>
      <c r="AW5" s="115">
        <f ca="1">VLOOKUP($C$2,[2]Consultas!$LM$2:$NM$41,MATCH(#REF!,[2]Consultas!$LM$2:$NM$2,0),0)</f>
        <v>4749</v>
      </c>
      <c r="AX5" s="115">
        <f ca="1">VLOOKUP($C$2,[2]Consultas!$LM$2:$NM$41,MATCH(#REF!,[2]Consultas!$LM$2:$NM$2,0),0)</f>
        <v>4592</v>
      </c>
      <c r="AY5" s="115">
        <f ca="1">VLOOKUP($C$2,[2]Consultas!$LM$2:$NM$41,MATCH(#REF!,[2]Consultas!$LM$2:$NM$2,0),0)</f>
        <v>4725</v>
      </c>
      <c r="AZ5" s="115">
        <f ca="1">VLOOKUP($C$2,[2]Consultas!$LM$2:$NM$41,MATCH(#REF!,[2]Consultas!$LM$2:$NM$2,0),0)</f>
        <v>4183</v>
      </c>
      <c r="BA5" s="115">
        <f ca="1">VLOOKUP($C$2,[2]Consultas!$LM$2:$NM$41,MATCH(#REF!,[2]Consultas!$LM$2:$NM$2,0),0)</f>
        <v>3058</v>
      </c>
    </row>
    <row r="6" spans="1:53" ht="22.5" customHeight="1">
      <c r="A6" s="2">
        <v>2021</v>
      </c>
      <c r="B6" s="115">
        <f ca="1">VLOOKUP($C$2,[2]Consultas!$NO$2:$PO$41,MATCH(#REF!,[2]Consultas!$NO$2:$PO$2,0),0)</f>
        <v>2838</v>
      </c>
      <c r="C6" s="115">
        <f ca="1">VLOOKUP($C$2,[2]Consultas!$NO$2:$PO$41,MATCH(#REF!,[2]Consultas!$NO$2:$PO$2,0),0)</f>
        <v>3678</v>
      </c>
      <c r="D6" s="115">
        <f ca="1">VLOOKUP($C$2,[2]Consultas!$NO$2:$PO$41,MATCH(#REF!,[2]Consultas!$NO$2:$PO$2,0),0)</f>
        <v>3980</v>
      </c>
      <c r="E6" s="115">
        <f ca="1">VLOOKUP($C$2,[2]Consultas!$NO$2:$PO$41,MATCH(#REF!,[2]Consultas!$NO$2:$PO$2,0),0)</f>
        <v>3197</v>
      </c>
      <c r="F6" s="115">
        <f ca="1">VLOOKUP($C$2,[2]Consultas!$NO$2:$PO$41,MATCH(#REF!,[2]Consultas!$NO$2:$PO$2,0),0)</f>
        <v>3106</v>
      </c>
      <c r="G6" s="115">
        <f ca="1">VLOOKUP($C$2,[2]Consultas!$NO$2:$PO$41,MATCH(#REF!,[2]Consultas!$NO$2:$PO$2,0),0)</f>
        <v>3263</v>
      </c>
      <c r="H6" s="115">
        <f ca="1">VLOOKUP($C$2,[2]Consultas!$NO$2:$PO$41,MATCH(#REF!,[2]Consultas!$NO$2:$PO$2,0),0)</f>
        <v>3854</v>
      </c>
      <c r="I6" s="115">
        <f ca="1">VLOOKUP($C$2,[2]Consultas!$NO$2:$PO$41,MATCH(#REF!,[2]Consultas!$NO$2:$PO$2,0),0)</f>
        <v>3610</v>
      </c>
      <c r="J6" s="115">
        <f ca="1">VLOOKUP($C$2,[2]Consultas!$NO$2:$PO$41,MATCH(#REF!,[2]Consultas!$NO$2:$PO$2,0),0)</f>
        <v>3617</v>
      </c>
      <c r="K6" s="115">
        <f ca="1">VLOOKUP($C$2,[2]Consultas!$NO$2:$PO$41,MATCH(#REF!,[2]Consultas!$NO$2:$PO$2,0),0)</f>
        <v>3610</v>
      </c>
      <c r="L6" s="115">
        <f ca="1">VLOOKUP($C$2,[2]Consultas!$NO$2:$PO$41,MATCH(#REF!,[2]Consultas!$NO$2:$PO$2,0),0)</f>
        <v>4946</v>
      </c>
      <c r="M6" s="115">
        <f ca="1">VLOOKUP($C$2,[2]Consultas!$NO$2:$PO$41,MATCH(#REF!,[2]Consultas!$NO$2:$PO$2,0),0)</f>
        <v>4442</v>
      </c>
      <c r="N6" s="115">
        <f ca="1">VLOOKUP($C$2,[2]Consultas!$NO$2:$PO$41,MATCH(#REF!,[2]Consultas!$NO$2:$PO$2,0),0)</f>
        <v>1964</v>
      </c>
      <c r="O6" s="115">
        <f ca="1">VLOOKUP($C$2,[2]Consultas!$NO$2:$PO$41,MATCH(#REF!,[2]Consultas!$NO$2:$PO$2,0),0)</f>
        <v>1519</v>
      </c>
      <c r="P6" s="115">
        <f ca="1">VLOOKUP($C$2,[2]Consultas!$NO$2:$PO$41,MATCH(#REF!,[2]Consultas!$NO$2:$PO$2,0),0)</f>
        <v>967</v>
      </c>
      <c r="Q6" s="115">
        <f ca="1">VLOOKUP($C$2,[2]Consultas!$NO$2:$PO$41,MATCH(#REF!,[2]Consultas!$NO$2:$PO$2,0),0)</f>
        <v>1193</v>
      </c>
      <c r="R6" s="115">
        <f ca="1">VLOOKUP($C$2,[2]Consultas!$NO$2:$PO$41,MATCH(#REF!,[2]Consultas!$NO$2:$PO$2,0),0)</f>
        <v>1080</v>
      </c>
      <c r="S6" s="115">
        <f ca="1">VLOOKUP($C$2,[2]Consultas!$NO$2:$PO$41,MATCH(#REF!,[2]Consultas!$NO$2:$PO$2,0),0)</f>
        <v>1085</v>
      </c>
      <c r="T6" s="115">
        <f ca="1">VLOOKUP($C$2,[2]Consultas!$NO$2:$PO$41,MATCH(#REF!,[2]Consultas!$NO$2:$PO$2,0),0)</f>
        <v>1260</v>
      </c>
      <c r="U6" s="115">
        <f ca="1">VLOOKUP($C$2,[2]Consultas!$NO$2:$PO$41,MATCH(#REF!,[2]Consultas!$NO$2:$PO$2,0),0)</f>
        <v>1065</v>
      </c>
      <c r="V6" s="115">
        <f ca="1">VLOOKUP($C$2,[2]Consultas!$NO$2:$PO$41,MATCH(#REF!,[2]Consultas!$NO$2:$PO$2,0),0)</f>
        <v>1277</v>
      </c>
      <c r="W6" s="115">
        <f ca="1">VLOOKUP($C$2,[2]Consultas!$NO$2:$PO$41,MATCH(#REF!,[2]Consultas!$NO$2:$PO$2,0),0)</f>
        <v>1180</v>
      </c>
      <c r="X6" s="115">
        <f ca="1">VLOOKUP($C$2,[2]Consultas!$NO$2:$PO$41,MATCH(#REF!,[2]Consultas!$NO$2:$PO$2,0),0)</f>
        <v>1150</v>
      </c>
      <c r="Y6" s="115">
        <f ca="1">VLOOKUP($C$2,[2]Consultas!$NO$2:$PO$41,MATCH(#REF!,[2]Consultas!$NO$2:$PO$2,0),0)</f>
        <v>876</v>
      </c>
      <c r="Z6" s="115">
        <f ca="1">VLOOKUP($C$2,[2]Consultas!$NO$2:$PO$41,MATCH(#REF!,[2]Consultas!$NO$2:$PO$2,0),0)</f>
        <v>958</v>
      </c>
      <c r="AA6" s="115">
        <f ca="1">VLOOKUP($C$2,[2]Consultas!$NO$2:$PO$41,MATCH(#REF!,[2]Consultas!$NO$2:$PO$2,0),0)</f>
        <v>1207</v>
      </c>
      <c r="AB6" s="115">
        <f ca="1">VLOOKUP($C$2,[2]Consultas!$NO$2:$PO$41,MATCH(#REF!,[2]Consultas!$NO$2:$PO$2,0),0)</f>
        <v>1304</v>
      </c>
      <c r="AC6" s="115">
        <f ca="1">VLOOKUP($C$2,[2]Consultas!$NO$2:$PO$41,MATCH(#REF!,[2]Consultas!$NO$2:$PO$2,0),0)</f>
        <v>1812</v>
      </c>
      <c r="AD6" s="115">
        <f ca="1">VLOOKUP($C$2,[2]Consultas!$NO$2:$PO$41,MATCH(#REF!,[2]Consultas!$NO$2:$PO$2,0),0)</f>
        <v>2179</v>
      </c>
      <c r="AE6" s="115">
        <f ca="1">VLOOKUP($C$2,[2]Consultas!$NO$2:$PO$41,MATCH(#REF!,[2]Consultas!$NO$2:$PO$2,0),0)</f>
        <v>2429</v>
      </c>
      <c r="AF6" s="115">
        <f ca="1">VLOOKUP($C$2,[2]Consultas!$NO$2:$PO$41,MATCH(#REF!,[2]Consultas!$NO$2:$PO$2,0),0)</f>
        <v>2781</v>
      </c>
      <c r="AG6" s="115">
        <f ca="1">VLOOKUP($C$2,[2]Consultas!$NO$2:$PO$41,MATCH(#REF!,[2]Consultas!$NO$2:$PO$2,0),0)</f>
        <v>2713</v>
      </c>
      <c r="AH6" s="115">
        <f ca="1">VLOOKUP($C$2,[2]Consultas!$NO$2:$PO$41,MATCH(#REF!,[2]Consultas!$NO$2:$PO$2,0),0)</f>
        <v>2628</v>
      </c>
      <c r="AI6" s="115">
        <f ca="1">VLOOKUP($C$2,[2]Consultas!$NO$2:$PO$41,MATCH(#REF!,[2]Consultas!$NO$2:$PO$2,0),0)</f>
        <v>2154</v>
      </c>
      <c r="AJ6" s="115">
        <f ca="1">VLOOKUP($C$2,[2]Consultas!$NO$2:$PO$41,MATCH(#REF!,[2]Consultas!$NO$2:$PO$2,0),0)</f>
        <v>2329</v>
      </c>
      <c r="AK6" s="115">
        <f ca="1">VLOOKUP($C$2,[2]Consultas!$NO$2:$PO$41,MATCH(#REF!,[2]Consultas!$NO$2:$PO$2,0),0)</f>
        <v>2100</v>
      </c>
      <c r="AL6" s="115">
        <f ca="1">VLOOKUP($C$2,[2]Consultas!$NO$2:$PO$41,MATCH(#REF!,[2]Consultas!$NO$2:$PO$2,0),0)</f>
        <v>1853</v>
      </c>
      <c r="AM6" s="115">
        <f ca="1">VLOOKUP($C$2,[2]Consultas!$NO$2:$PO$41,MATCH(#REF!,[2]Consultas!$NO$2:$PO$2,0),0)</f>
        <v>2113</v>
      </c>
      <c r="AN6" s="115">
        <f ca="1">VLOOKUP($C$2,[2]Consultas!$NO$2:$PO$41,MATCH(#REF!,[2]Consultas!$NO$2:$PO$2,0),0)</f>
        <v>2569</v>
      </c>
      <c r="AO6" s="115">
        <f ca="1">VLOOKUP($C$2,[2]Consultas!$NO$2:$PO$41,MATCH(#REF!,[2]Consultas!$NO$2:$PO$2,0),0)</f>
        <v>2717</v>
      </c>
      <c r="AP6" s="115">
        <f ca="1">VLOOKUP($C$2,[2]Consultas!$NO$2:$PO$41,MATCH(#REF!,[2]Consultas!$NO$2:$PO$2,0),0)</f>
        <v>2877</v>
      </c>
      <c r="AQ6" s="115">
        <f ca="1">VLOOKUP($C$2,[2]Consultas!$NO$2:$PO$41,MATCH(#REF!,[2]Consultas!$NO$2:$PO$2,0),0)</f>
        <v>2830</v>
      </c>
      <c r="AR6" s="115">
        <f ca="1">VLOOKUP($C$2,[2]Consultas!$NO$2:$PO$41,MATCH(#REF!,[2]Consultas!$NO$2:$PO$2,0),0)</f>
        <v>3415</v>
      </c>
      <c r="AS6" s="115">
        <f ca="1">VLOOKUP($C$2,[2]Consultas!$NO$2:$PO$41,MATCH(#REF!,[2]Consultas!$NO$2:$PO$2,0),0)</f>
        <v>3671</v>
      </c>
      <c r="AT6" s="115">
        <f ca="1">VLOOKUP($C$2,[2]Consultas!$NO$2:$PO$41,MATCH(#REF!,[2]Consultas!$NO$2:$PO$2,0),0)</f>
        <v>2829</v>
      </c>
      <c r="AU6" s="115">
        <f ca="1">VLOOKUP($C$2,[2]Consultas!$NO$2:$PO$41,MATCH(#REF!,[2]Consultas!$NO$2:$PO$2,0),0)</f>
        <v>4227</v>
      </c>
      <c r="AV6" s="115">
        <f ca="1">VLOOKUP($C$2,[2]Consultas!$NO$2:$PO$41,MATCH(#REF!,[2]Consultas!$NO$2:$PO$2,0),0)</f>
        <v>3059</v>
      </c>
      <c r="AW6" s="115">
        <f ca="1">VLOOKUP($C$2,[2]Consultas!$NO$2:$PO$41,MATCH(#REF!,[2]Consultas!$NO$2:$PO$2,0),0)</f>
        <v>3937</v>
      </c>
      <c r="AX6" s="115">
        <f ca="1">VLOOKUP($C$2,[2]Consultas!$NO$2:$PO$41,MATCH(#REF!,[2]Consultas!$NO$2:$PO$2,0),0)</f>
        <v>2935</v>
      </c>
      <c r="AY6" s="115">
        <f ca="1">VLOOKUP($C$2,[2]Consultas!$NO$2:$PO$41,MATCH(#REF!,[2]Consultas!$NO$2:$PO$2,0),0)</f>
        <v>3563</v>
      </c>
      <c r="AZ6" s="115">
        <f ca="1">VLOOKUP($C$2,[2]Consultas!$NO$2:$PO$41,MATCH(#REF!,[2]Consultas!$NO$2:$PO$2,0),0)</f>
        <v>2718</v>
      </c>
      <c r="BA6" s="115">
        <f ca="1">VLOOKUP($C$2,[2]Consultas!$NO$2:$PO$41,MATCH(#REF!,[2]Consultas!$NO$2:$PO$2,0),0)</f>
        <v>2767</v>
      </c>
    </row>
    <row r="7" spans="1:53" ht="22.5" customHeight="1">
      <c r="A7" s="2">
        <v>2022</v>
      </c>
      <c r="B7" s="115">
        <f ca="1">VLOOKUP($C$2,[2]Consultas!$PQ$2:$RQ$41,MATCH(#REF!,[2]Consultas!$PQ$2:$RQ$2,0),0)</f>
        <v>2719</v>
      </c>
      <c r="C7" s="115">
        <f ca="1">VLOOKUP($C$2,[2]Consultas!$PQ$2:$RQ$41,MATCH(#REF!,[2]Consultas!$PQ$2:$RQ$2,0),0)</f>
        <v>2765</v>
      </c>
      <c r="D7" s="115">
        <f ca="1">VLOOKUP($C$2,[2]Consultas!$PQ$2:$RQ$41,MATCH(#REF!,[2]Consultas!$PQ$2:$RQ$2,0),0)</f>
        <v>3884</v>
      </c>
      <c r="E7" s="115">
        <f ca="1">VLOOKUP($C$2,[2]Consultas!$PQ$2:$RQ$41,MATCH(#REF!,[2]Consultas!$PQ$2:$RQ$2,0),0)</f>
        <v>3057</v>
      </c>
      <c r="F7" s="115">
        <f ca="1">VLOOKUP($C$2,[2]Consultas!$PQ$2:$RQ$41,MATCH(#REF!,[2]Consultas!$PQ$2:$RQ$2,0),0)</f>
        <v>2343</v>
      </c>
      <c r="G7" s="115">
        <f ca="1">VLOOKUP($C$2,[2]Consultas!$PQ$2:$RQ$41,MATCH(#REF!,[2]Consultas!$PQ$2:$RQ$2,0),0)</f>
        <v>2054</v>
      </c>
      <c r="H7" s="115">
        <f ca="1">VLOOKUP($C$2,[2]Consultas!$PQ$2:$RQ$41,MATCH(#REF!,[2]Consultas!$PQ$2:$RQ$2,0),0)</f>
        <v>2170</v>
      </c>
      <c r="I7" s="115">
        <f ca="1">VLOOKUP($C$2,[2]Consultas!$PQ$2:$RQ$41,MATCH(#REF!,[2]Consultas!$PQ$2:$RQ$2,0),0)</f>
        <v>2665</v>
      </c>
      <c r="J7" s="115">
        <f ca="1">VLOOKUP($C$2,[2]Consultas!$PQ$2:$RQ$41,MATCH(#REF!,[2]Consultas!$PQ$2:$RQ$2,0),0)</f>
        <v>2250</v>
      </c>
      <c r="K7" s="115">
        <f ca="1">VLOOKUP($C$2,[2]Consultas!$PQ$2:$RQ$41,MATCH(#REF!,[2]Consultas!$PQ$2:$RQ$2,0),0)</f>
        <v>2094</v>
      </c>
      <c r="L7" s="115">
        <f ca="1">VLOOKUP($C$2,[2]Consultas!$PQ$2:$RQ$41,MATCH(#REF!,[2]Consultas!$PQ$2:$RQ$2,0),0)</f>
        <v>2215</v>
      </c>
      <c r="M7" s="115">
        <f ca="1">VLOOKUP($C$2,[2]Consultas!$PQ$2:$RQ$41,MATCH(#REF!,[2]Consultas!$PQ$2:$RQ$2,0),0)</f>
        <v>1910</v>
      </c>
      <c r="N7" s="115">
        <f ca="1">VLOOKUP($C$2,[2]Consultas!$PQ$2:$RQ$41,MATCH(#REF!,[2]Consultas!$PQ$2:$RQ$2,0),0)</f>
        <v>1832</v>
      </c>
      <c r="O7" s="115">
        <f ca="1">VLOOKUP($C$2,[2]Consultas!$PQ$2:$RQ$41,MATCH(#REF!,[2]Consultas!$PQ$2:$RQ$2,0),0)</f>
        <v>2549</v>
      </c>
      <c r="P7" s="115">
        <f ca="1">VLOOKUP($C$2,[2]Consultas!$PQ$2:$RQ$41,MATCH(#REF!,[2]Consultas!$PQ$2:$RQ$2,0),0)</f>
        <v>2506</v>
      </c>
      <c r="Q7" s="115">
        <f ca="1">VLOOKUP($C$2,[2]Consultas!$PQ$2:$RQ$41,MATCH(#REF!,[2]Consultas!$PQ$2:$RQ$2,0),0)</f>
        <v>2357</v>
      </c>
      <c r="R7" s="115">
        <f ca="1">VLOOKUP($C$2,[2]Consultas!$PQ$2:$RQ$41,MATCH(#REF!,[2]Consultas!$PQ$2:$RQ$2,0),0)</f>
        <v>2257</v>
      </c>
      <c r="S7" s="115">
        <f ca="1">VLOOKUP($C$2,[2]Consultas!$PQ$2:$RQ$41,MATCH(#REF!,[2]Consultas!$PQ$2:$RQ$2,0),0)</f>
        <v>2156</v>
      </c>
      <c r="T7" s="115">
        <f ca="1">VLOOKUP($C$2,[2]Consultas!$PQ$2:$RQ$41,MATCH(#REF!,[2]Consultas!$PQ$2:$RQ$2,0),0)</f>
        <v>2652</v>
      </c>
      <c r="U7" s="115">
        <f ca="1">VLOOKUP($C$2,[2]Consultas!$PQ$2:$RQ$41,MATCH(#REF!,[2]Consultas!$PQ$2:$RQ$2,0),0)</f>
        <v>2588</v>
      </c>
      <c r="V7" s="115">
        <f ca="1">VLOOKUP($C$2,[2]Consultas!$PQ$2:$RQ$41,MATCH(#REF!,[2]Consultas!$PQ$2:$RQ$2,0),0)</f>
        <v>2791</v>
      </c>
      <c r="W7" s="115">
        <f ca="1">VLOOKUP($C$2,[2]Consultas!$PQ$2:$RQ$41,MATCH(#REF!,[2]Consultas!$PQ$2:$RQ$2,0),0)</f>
        <v>3392</v>
      </c>
      <c r="X7" s="115">
        <f ca="1">VLOOKUP($C$2,[2]Consultas!$PQ$2:$RQ$41,MATCH(#REF!,[2]Consultas!$PQ$2:$RQ$2,0),0)</f>
        <v>3110</v>
      </c>
      <c r="Y7" s="115">
        <f ca="1">VLOOKUP($C$2,[2]Consultas!$PQ$2:$RQ$41,MATCH(#REF!,[2]Consultas!$PQ$2:$RQ$2,0),0)</f>
        <v>3150</v>
      </c>
      <c r="Z7" s="115">
        <f ca="1">VLOOKUP($C$2,[2]Consultas!$PQ$2:$RQ$41,MATCH(#REF!,[2]Consultas!$PQ$2:$RQ$2,0),0)</f>
        <v>3167</v>
      </c>
      <c r="AA7" s="115">
        <f ca="1">VLOOKUP($C$2,[2]Consultas!$PQ$2:$RQ$41,MATCH(#REF!,[2]Consultas!$PQ$2:$RQ$2,0),0)</f>
        <v>2688</v>
      </c>
      <c r="AB7" s="115">
        <f ca="1">VLOOKUP($C$2,[2]Consultas!$PQ$2:$RQ$41,MATCH(#REF!,[2]Consultas!$PQ$2:$RQ$2,0),0)</f>
        <v>2296</v>
      </c>
      <c r="AC7" s="115">
        <f ca="1">VLOOKUP($C$2,[2]Consultas!$PQ$2:$RQ$41,MATCH(#REF!,[2]Consultas!$PQ$2:$RQ$2,0),0)</f>
        <v>2640</v>
      </c>
      <c r="AD7" s="115">
        <f ca="1">VLOOKUP($C$2,[2]Consultas!$PQ$2:$RQ$41,MATCH(#REF!,[2]Consultas!$PQ$2:$RQ$2,0),0)</f>
        <v>2270</v>
      </c>
      <c r="AE7" s="115">
        <f ca="1">VLOOKUP($C$2,[2]Consultas!$PQ$2:$RQ$41,MATCH(#REF!,[2]Consultas!$PQ$2:$RQ$2,0),0)</f>
        <v>2074</v>
      </c>
      <c r="AF7" s="115">
        <f ca="1">VLOOKUP($C$2,[2]Consultas!$PQ$2:$RQ$41,MATCH(#REF!,[2]Consultas!$PQ$2:$RQ$2,0),0)</f>
        <v>1852</v>
      </c>
      <c r="AG7" s="115">
        <f ca="1">VLOOKUP($C$2,[2]Consultas!$PQ$2:$RQ$41,MATCH(#REF!,[2]Consultas!$PQ$2:$RQ$2,0),0)</f>
        <v>1605</v>
      </c>
      <c r="AH7" s="115">
        <f ca="1">VLOOKUP($C$2,[2]Consultas!$PQ$2:$RQ$41,MATCH(#REF!,[2]Consultas!$PQ$2:$RQ$2,0),0)</f>
        <v>1702</v>
      </c>
      <c r="AI7" s="115">
        <f ca="1">VLOOKUP($C$2,[2]Consultas!$PQ$2:$RQ$41,MATCH(#REF!,[2]Consultas!$PQ$2:$RQ$2,0),0)</f>
        <v>1918</v>
      </c>
      <c r="AJ7" s="115">
        <f ca="1">VLOOKUP($C$2,[2]Consultas!$PQ$2:$RQ$41,MATCH(#REF!,[2]Consultas!$PQ$2:$RQ$2,0),0)</f>
        <v>1934</v>
      </c>
      <c r="AK7" s="115">
        <f ca="1">VLOOKUP($C$2,[2]Consultas!$PQ$2:$RQ$41,MATCH(#REF!,[2]Consultas!$PQ$2:$RQ$2,0),0)</f>
        <v>2013</v>
      </c>
      <c r="AL7" s="115">
        <f ca="1">VLOOKUP($C$2,[2]Consultas!$PQ$2:$RQ$41,MATCH(#REF!,[2]Consultas!$PQ$2:$RQ$2,0),0)</f>
        <v>2382</v>
      </c>
      <c r="AM7" s="115">
        <f ca="1">VLOOKUP($C$2,[2]Consultas!$PQ$2:$RQ$41,MATCH(#REF!,[2]Consultas!$PQ$2:$RQ$2,0),0)</f>
        <v>2390</v>
      </c>
      <c r="AN7" s="115">
        <f ca="1">VLOOKUP($C$2,[2]Consultas!$PQ$2:$RQ$41,MATCH(#REF!,[2]Consultas!$PQ$2:$RQ$2,0),0)</f>
        <v>2412</v>
      </c>
      <c r="AO7" s="115">
        <f ca="1">VLOOKUP($C$2,[2]Consultas!$PQ$2:$RQ$41,MATCH(#REF!,[2]Consultas!$PQ$2:$RQ$2,0),0)</f>
        <v>3679</v>
      </c>
      <c r="AP7" s="115">
        <f ca="1">VLOOKUP($C$2,[2]Consultas!$PQ$2:$RQ$41,MATCH(#REF!,[2]Consultas!$PQ$2:$RQ$2,0),0)</f>
        <v>2116</v>
      </c>
      <c r="AQ7" s="115">
        <f ca="1">VLOOKUP($C$2,[2]Consultas!$PQ$2:$RQ$41,MATCH(#REF!,[2]Consultas!$PQ$2:$RQ$2,0),0)</f>
        <v>2202</v>
      </c>
      <c r="AR7" s="115">
        <f ca="1">VLOOKUP($C$2,[2]Consultas!$PQ$2:$RQ$41,MATCH(#REF!,[2]Consultas!$PQ$2:$RQ$2,0),0)</f>
        <v>2111</v>
      </c>
      <c r="AS7" s="115">
        <f ca="1">VLOOKUP($C$2,[2]Consultas!$PQ$2:$RQ$41,MATCH(#REF!,[2]Consultas!$PQ$2:$RQ$2,0),0)</f>
        <v>2247</v>
      </c>
      <c r="AT7" s="115">
        <f ca="1">VLOOKUP($C$2,[2]Consultas!$PQ$2:$RQ$41,MATCH(#REF!,[2]Consultas!$PQ$2:$RQ$2,0),0)</f>
        <v>2526</v>
      </c>
      <c r="AU7" s="115">
        <f ca="1">VLOOKUP($C$2,[2]Consultas!$PQ$2:$RQ$41,MATCH(#REF!,[2]Consultas!$PQ$2:$RQ$2,0),0)</f>
        <v>2963</v>
      </c>
      <c r="AV7" s="115">
        <f ca="1">VLOOKUP($C$2,[2]Consultas!$PQ$2:$RQ$41,MATCH(#REF!,[2]Consultas!$PQ$2:$RQ$2,0),0)</f>
        <v>3195</v>
      </c>
      <c r="AW7" s="115">
        <f ca="1">VLOOKUP($C$2,[2]Consultas!$PQ$2:$RQ$41,MATCH(#REF!,[2]Consultas!$PQ$2:$RQ$2,0),0)</f>
        <v>4663</v>
      </c>
      <c r="AX7" s="115">
        <f ca="1">VLOOKUP($C$2,[2]Consultas!$PQ$2:$RQ$41,MATCH(#REF!,[2]Consultas!$PQ$2:$RQ$2,0),0)</f>
        <v>2847</v>
      </c>
      <c r="AY7" s="115">
        <f ca="1">VLOOKUP($C$2,[2]Consultas!$PQ$2:$RQ$41,MATCH(#REF!,[2]Consultas!$PQ$2:$RQ$2,0),0)</f>
        <v>3026</v>
      </c>
      <c r="AZ7" s="115">
        <f ca="1">VLOOKUP($C$2,[2]Consultas!$PQ$2:$RQ$41,MATCH(#REF!,[2]Consultas!$PQ$2:$RQ$2,0),0)</f>
        <v>2706</v>
      </c>
      <c r="BA7" s="115">
        <f ca="1">VLOOKUP($C$2,[2]Consultas!$PQ$2:$RQ$41,MATCH(#REF!,[2]Consultas!$PQ$2:$RQ$2,0),0)</f>
        <v>2477</v>
      </c>
    </row>
    <row r="8" spans="1:53" ht="22.5" customHeight="1">
      <c r="C8" s="114"/>
      <c r="D8" s="114"/>
      <c r="E8" s="114"/>
      <c r="F8" s="114"/>
      <c r="G8" s="114"/>
      <c r="H8" s="114"/>
    </row>
    <row r="9" spans="1:53" ht="22.5" customHeight="1">
      <c r="A9" s="2" t="s">
        <v>136</v>
      </c>
      <c r="B9" s="3">
        <f t="shared" ref="B9:BA9" ca="1" si="0">GEOMEAN(B2:B7)</f>
        <v>3194.6143931727365</v>
      </c>
      <c r="C9" s="3">
        <f t="shared" ca="1" si="0"/>
        <v>3194.6143931727365</v>
      </c>
      <c r="D9" s="3">
        <f t="shared" ca="1" si="0"/>
        <v>3557.3974425612846</v>
      </c>
      <c r="E9" s="3">
        <f t="shared" ca="1" si="0"/>
        <v>3045.8616656749336</v>
      </c>
      <c r="F9" s="3">
        <f t="shared" ca="1" si="0"/>
        <v>2912.3923778940903</v>
      </c>
      <c r="G9" s="3">
        <f t="shared" ca="1" si="0"/>
        <v>3002.3504173004994</v>
      </c>
      <c r="H9" s="3">
        <f t="shared" ca="1" si="0"/>
        <v>3289.9843073932602</v>
      </c>
      <c r="I9" s="3">
        <f t="shared" ca="1" si="0"/>
        <v>3615.3460735384247</v>
      </c>
      <c r="J9" s="3">
        <f t="shared" ca="1" si="0"/>
        <v>3566.7226139289914</v>
      </c>
      <c r="K9" s="3">
        <f t="shared" ca="1" si="0"/>
        <v>3515.1061394655744</v>
      </c>
      <c r="L9" s="3">
        <f t="shared" ca="1" si="0"/>
        <v>3772.1060407729901</v>
      </c>
      <c r="M9" s="3">
        <f t="shared" ca="1" si="0"/>
        <v>3477.5216320418713</v>
      </c>
      <c r="N9" s="3">
        <f t="shared" ca="1" si="0"/>
        <v>3033.4277259674463</v>
      </c>
      <c r="O9" s="3">
        <f t="shared" ca="1" si="0"/>
        <v>3018.3405875282592</v>
      </c>
      <c r="P9" s="3">
        <f t="shared" ca="1" si="0"/>
        <v>2727.6931450956199</v>
      </c>
      <c r="Q9" s="3">
        <f t="shared" ca="1" si="0"/>
        <v>2873.4224692018302</v>
      </c>
      <c r="R9" s="3">
        <f t="shared" ca="1" si="0"/>
        <v>2734.0027497007322</v>
      </c>
      <c r="S9" s="3">
        <f t="shared" ca="1" si="0"/>
        <v>2757.0914914868667</v>
      </c>
      <c r="T9" s="3">
        <f t="shared" ca="1" si="0"/>
        <v>2944.2954130026446</v>
      </c>
      <c r="U9" s="3">
        <f t="shared" ca="1" si="0"/>
        <v>2903.1738952342571</v>
      </c>
      <c r="V9" s="3">
        <f t="shared" ca="1" si="0"/>
        <v>2826.5263399187561</v>
      </c>
      <c r="W9" s="3">
        <f t="shared" ca="1" si="0"/>
        <v>2804.1317217013511</v>
      </c>
      <c r="X9" s="3">
        <f t="shared" ca="1" si="0"/>
        <v>2750.6958512615338</v>
      </c>
      <c r="Y9" s="3">
        <f t="shared" ca="1" si="0"/>
        <v>2598.3452943899038</v>
      </c>
      <c r="Z9" s="3">
        <f t="shared" ca="1" si="0"/>
        <v>2529.9263382594468</v>
      </c>
      <c r="AA9" s="3">
        <f t="shared" ca="1" si="0"/>
        <v>2381.8037346081874</v>
      </c>
      <c r="AB9" s="3">
        <f t="shared" ca="1" si="0"/>
        <v>2503.2261642847666</v>
      </c>
      <c r="AC9" s="3">
        <f t="shared" ca="1" si="0"/>
        <v>2604.5564309871024</v>
      </c>
      <c r="AD9" s="3">
        <f t="shared" ca="1" si="0"/>
        <v>2663.4433732405228</v>
      </c>
      <c r="AE9" s="3">
        <f t="shared" ca="1" si="0"/>
        <v>2850.5148289857179</v>
      </c>
      <c r="AF9" s="3">
        <f t="shared" ca="1" si="0"/>
        <v>2756.3548922617861</v>
      </c>
      <c r="AG9" s="3">
        <f t="shared" ca="1" si="0"/>
        <v>2656.3968723580797</v>
      </c>
      <c r="AH9" s="3">
        <f t="shared" ca="1" si="0"/>
        <v>2738.9223234297147</v>
      </c>
      <c r="AI9" s="3">
        <f t="shared" ca="1" si="0"/>
        <v>2763.5260644700788</v>
      </c>
      <c r="AJ9" s="3">
        <f t="shared" ca="1" si="0"/>
        <v>2777.7035269781413</v>
      </c>
      <c r="AK9" s="3">
        <f t="shared" ca="1" si="0"/>
        <v>2733.0638690686233</v>
      </c>
      <c r="AL9" s="3">
        <f t="shared" ca="1" si="0"/>
        <v>2867.2705873375153</v>
      </c>
      <c r="AM9" s="3">
        <f t="shared" ca="1" si="0"/>
        <v>2828.156702535226</v>
      </c>
      <c r="AN9" s="3">
        <f t="shared" ca="1" si="0"/>
        <v>3072.7940146352539</v>
      </c>
      <c r="AO9" s="3">
        <f t="shared" ca="1" si="0"/>
        <v>3264.3735673005053</v>
      </c>
      <c r="AP9" s="3">
        <f t="shared" ca="1" si="0"/>
        <v>2896.9395155139568</v>
      </c>
      <c r="AQ9" s="3">
        <f t="shared" ca="1" si="0"/>
        <v>2963.2898674545349</v>
      </c>
      <c r="AR9" s="3">
        <f t="shared" ca="1" si="0"/>
        <v>3079.4124043002039</v>
      </c>
      <c r="AS9" s="3">
        <f t="shared" ca="1" si="0"/>
        <v>3028.9731743844236</v>
      </c>
      <c r="AT9" s="3">
        <f t="shared" ca="1" si="0"/>
        <v>3236.3404738120876</v>
      </c>
      <c r="AU9" s="3">
        <f t="shared" ca="1" si="0"/>
        <v>3858.7539586884054</v>
      </c>
      <c r="AV9" s="3">
        <f t="shared" ca="1" si="0"/>
        <v>3850.8758879414977</v>
      </c>
      <c r="AW9" s="3">
        <f t="shared" ca="1" si="0"/>
        <v>4344.943555411588</v>
      </c>
      <c r="AX9" s="3">
        <f t="shared" ca="1" si="0"/>
        <v>3544.3709504496155</v>
      </c>
      <c r="AY9" s="3">
        <f t="shared" ca="1" si="0"/>
        <v>3898.3331683331849</v>
      </c>
      <c r="AZ9" s="3">
        <f t="shared" ca="1" si="0"/>
        <v>3278.9562403679224</v>
      </c>
      <c r="BA9" s="3">
        <f t="shared" ca="1" si="0"/>
        <v>3042.0434318886387</v>
      </c>
    </row>
    <row r="10" spans="1:53" ht="22.5" customHeight="1">
      <c r="A10" s="2" t="s">
        <v>137</v>
      </c>
      <c r="B10" s="3">
        <f t="shared" ref="B10" ca="1" si="1">STDEV(B2:B7)</f>
        <v>632.35983954285643</v>
      </c>
      <c r="C10" s="3">
        <f t="shared" ref="C10:BA10" ca="1" si="2">STDEV(C2:C7)</f>
        <v>632.35983954285643</v>
      </c>
      <c r="D10" s="3">
        <f t="shared" ca="1" si="2"/>
        <v>613.02321870110734</v>
      </c>
      <c r="E10" s="3">
        <f t="shared" ca="1" si="2"/>
        <v>438.92170904008287</v>
      </c>
      <c r="F10" s="3">
        <f t="shared" ca="1" si="2"/>
        <v>464.85112312079787</v>
      </c>
      <c r="G10" s="3">
        <f t="shared" ca="1" si="2"/>
        <v>594.5658640274155</v>
      </c>
      <c r="H10" s="3">
        <f t="shared" ca="1" si="2"/>
        <v>652.89766936838248</v>
      </c>
      <c r="I10" s="3">
        <f t="shared" ca="1" si="2"/>
        <v>677.38893308546585</v>
      </c>
      <c r="J10" s="3">
        <f t="shared" ca="1" si="2"/>
        <v>817.57480799414668</v>
      </c>
      <c r="K10" s="3">
        <f t="shared" ca="1" si="2"/>
        <v>921.07972872421078</v>
      </c>
      <c r="L10" s="3">
        <f t="shared" ca="1" si="2"/>
        <v>1005.0215918078576</v>
      </c>
      <c r="M10" s="3">
        <f t="shared" ca="1" si="2"/>
        <v>1180.8262220439829</v>
      </c>
      <c r="N10" s="3">
        <f t="shared" ca="1" si="2"/>
        <v>1336.4144566712828</v>
      </c>
      <c r="O10" s="3">
        <f t="shared" ca="1" si="2"/>
        <v>1326.3663144094094</v>
      </c>
      <c r="P10" s="3">
        <f t="shared" ca="1" si="2"/>
        <v>1091.8801063608894</v>
      </c>
      <c r="Q10" s="3">
        <f t="shared" ca="1" si="2"/>
        <v>1239.0405965907655</v>
      </c>
      <c r="R10" s="3">
        <f t="shared" ca="1" si="2"/>
        <v>1129.9252040142601</v>
      </c>
      <c r="S10" s="3">
        <f t="shared" ca="1" si="2"/>
        <v>1185.0341204651734</v>
      </c>
      <c r="T10" s="3">
        <f t="shared" ca="1" si="2"/>
        <v>1104.7197683877423</v>
      </c>
      <c r="U10" s="3">
        <f t="shared" ca="1" si="2"/>
        <v>1301.5648146237925</v>
      </c>
      <c r="V10" s="3">
        <f t="shared" ca="1" si="2"/>
        <v>955.78506998174021</v>
      </c>
      <c r="W10" s="3">
        <f t="shared" ca="1" si="2"/>
        <v>931.79155394326256</v>
      </c>
      <c r="X10" s="3">
        <f t="shared" ca="1" si="2"/>
        <v>923.7159014906407</v>
      </c>
      <c r="Y10" s="3">
        <f t="shared" ca="1" si="2"/>
        <v>997.17200121142594</v>
      </c>
      <c r="Z10" s="3">
        <f t="shared" ca="1" si="2"/>
        <v>889.65806165440165</v>
      </c>
      <c r="AA10" s="3">
        <f t="shared" ca="1" si="2"/>
        <v>622.95863961154532</v>
      </c>
      <c r="AB10" s="3">
        <f t="shared" ca="1" si="2"/>
        <v>881.6812727208553</v>
      </c>
      <c r="AC10" s="3">
        <f t="shared" ca="1" si="2"/>
        <v>438.21064189116538</v>
      </c>
      <c r="AD10" s="3">
        <f t="shared" ca="1" si="2"/>
        <v>370.00509005507905</v>
      </c>
      <c r="AE10" s="3">
        <f t="shared" ca="1" si="2"/>
        <v>593.82691080819166</v>
      </c>
      <c r="AF10" s="3">
        <f t="shared" ca="1" si="2"/>
        <v>550.289893298675</v>
      </c>
      <c r="AG10" s="3">
        <f t="shared" ca="1" si="2"/>
        <v>581.32285923285963</v>
      </c>
      <c r="AH10" s="3">
        <f t="shared" ca="1" si="2"/>
        <v>595.00635850944252</v>
      </c>
      <c r="AI10" s="3">
        <f t="shared" ca="1" si="2"/>
        <v>640.21353208649623</v>
      </c>
      <c r="AJ10" s="3">
        <f t="shared" ca="1" si="2"/>
        <v>596.35014882198197</v>
      </c>
      <c r="AK10" s="3">
        <f t="shared" ca="1" si="2"/>
        <v>652.15440400772206</v>
      </c>
      <c r="AL10" s="3">
        <f t="shared" ca="1" si="2"/>
        <v>687.49906666603351</v>
      </c>
      <c r="AM10" s="3">
        <f t="shared" ca="1" si="2"/>
        <v>719.19549961513746</v>
      </c>
      <c r="AN10" s="3">
        <f t="shared" ca="1" si="2"/>
        <v>572.5562563335302</v>
      </c>
      <c r="AO10" s="3">
        <f t="shared" ca="1" si="2"/>
        <v>335.46544779852763</v>
      </c>
      <c r="AP10" s="3">
        <f t="shared" ca="1" si="2"/>
        <v>531.86254489921282</v>
      </c>
      <c r="AQ10" s="3">
        <f t="shared" ca="1" si="2"/>
        <v>516.10528641612188</v>
      </c>
      <c r="AR10" s="3">
        <f t="shared" ca="1" si="2"/>
        <v>532.98630376398978</v>
      </c>
      <c r="AS10" s="3">
        <f t="shared" ca="1" si="2"/>
        <v>634.93453730811268</v>
      </c>
      <c r="AT10" s="3">
        <f t="shared" ca="1" si="2"/>
        <v>772.50693632268906</v>
      </c>
      <c r="AU10" s="3">
        <f t="shared" ca="1" si="2"/>
        <v>718.72101680693879</v>
      </c>
      <c r="AV10" s="3">
        <f t="shared" ca="1" si="2"/>
        <v>860.24099336561824</v>
      </c>
      <c r="AW10" s="3">
        <f t="shared" ca="1" si="2"/>
        <v>606.05368299076088</v>
      </c>
      <c r="AX10" s="3">
        <f t="shared" ca="1" si="2"/>
        <v>890.32952701045792</v>
      </c>
      <c r="AY10" s="3">
        <f t="shared" ca="1" si="2"/>
        <v>648.59848905158572</v>
      </c>
      <c r="AZ10" s="3">
        <f t="shared" ca="1" si="2"/>
        <v>600.72644911529176</v>
      </c>
      <c r="BA10" s="3">
        <f t="shared" ca="1" si="2"/>
        <v>460.54522036386396</v>
      </c>
    </row>
    <row r="11" spans="1:53" ht="22.5" customHeight="1">
      <c r="A11" s="2" t="s">
        <v>138</v>
      </c>
      <c r="B11" s="3">
        <f t="shared" ref="B11" ca="1" si="3">B10/SQRT(7)</f>
        <v>239.00955350501522</v>
      </c>
      <c r="C11" s="3">
        <f t="shared" ref="C11:BA11" ca="1" si="4">C10/SQRT(7)</f>
        <v>239.00955350501522</v>
      </c>
      <c r="D11" s="3">
        <f t="shared" ca="1" si="4"/>
        <v>231.70099779878427</v>
      </c>
      <c r="E11" s="3">
        <f t="shared" ca="1" si="4"/>
        <v>165.89681244964427</v>
      </c>
      <c r="F11" s="3">
        <f t="shared" ca="1" si="4"/>
        <v>175.69720977809976</v>
      </c>
      <c r="G11" s="3">
        <f t="shared" ca="1" si="4"/>
        <v>224.72477346639795</v>
      </c>
      <c r="H11" s="3">
        <f t="shared" ca="1" si="4"/>
        <v>246.77212353177336</v>
      </c>
      <c r="I11" s="3">
        <f t="shared" ca="1" si="4"/>
        <v>256.02895111593079</v>
      </c>
      <c r="J11" s="3">
        <f t="shared" ca="1" si="4"/>
        <v>309.01423144912775</v>
      </c>
      <c r="K11" s="3">
        <f t="shared" ca="1" si="4"/>
        <v>348.13541426672828</v>
      </c>
      <c r="L11" s="3">
        <f t="shared" ca="1" si="4"/>
        <v>379.86245631055158</v>
      </c>
      <c r="M11" s="3">
        <f t="shared" ca="1" si="4"/>
        <v>446.31036073033067</v>
      </c>
      <c r="N11" s="3">
        <f t="shared" ca="1" si="4"/>
        <v>505.11718583767413</v>
      </c>
      <c r="O11" s="3">
        <f t="shared" ca="1" si="4"/>
        <v>501.31934504294338</v>
      </c>
      <c r="P11" s="3">
        <f t="shared" ca="1" si="4"/>
        <v>412.69188898995253</v>
      </c>
      <c r="Q11" s="3">
        <f t="shared" ca="1" si="4"/>
        <v>468.31332612746718</v>
      </c>
      <c r="R11" s="3">
        <f t="shared" ca="1" si="4"/>
        <v>427.07158427509336</v>
      </c>
      <c r="S11" s="3">
        <f t="shared" ca="1" si="4"/>
        <v>447.90079683957231</v>
      </c>
      <c r="T11" s="3">
        <f t="shared" ca="1" si="4"/>
        <v>417.54482508154854</v>
      </c>
      <c r="U11" s="3">
        <f t="shared" ca="1" si="4"/>
        <v>491.94525924663424</v>
      </c>
      <c r="V11" s="3">
        <f t="shared" ca="1" si="4"/>
        <v>361.25280028573576</v>
      </c>
      <c r="W11" s="3">
        <f t="shared" ca="1" si="4"/>
        <v>352.18410364061413</v>
      </c>
      <c r="X11" s="3">
        <f t="shared" ca="1" si="4"/>
        <v>349.13179391715323</v>
      </c>
      <c r="Y11" s="3">
        <f t="shared" ca="1" si="4"/>
        <v>376.8955899374331</v>
      </c>
      <c r="Z11" s="3">
        <f t="shared" ca="1" si="4"/>
        <v>336.25914043161652</v>
      </c>
      <c r="AA11" s="3">
        <f t="shared" ca="1" si="4"/>
        <v>235.45623392732281</v>
      </c>
      <c r="AB11" s="3">
        <f t="shared" ca="1" si="4"/>
        <v>333.2441976060428</v>
      </c>
      <c r="AC11" s="3">
        <f t="shared" ca="1" si="4"/>
        <v>165.62805432942952</v>
      </c>
      <c r="AD11" s="3">
        <f t="shared" ca="1" si="4"/>
        <v>139.8487788733996</v>
      </c>
      <c r="AE11" s="3">
        <f t="shared" ca="1" si="4"/>
        <v>224.44547540231554</v>
      </c>
      <c r="AF11" s="3">
        <f t="shared" ca="1" si="4"/>
        <v>207.99002952293756</v>
      </c>
      <c r="AG11" s="3">
        <f t="shared" ca="1" si="4"/>
        <v>219.71938813816496</v>
      </c>
      <c r="AH11" s="3">
        <f t="shared" ca="1" si="4"/>
        <v>224.89126473116076</v>
      </c>
      <c r="AI11" s="3">
        <f t="shared" ca="1" si="4"/>
        <v>241.97797026844853</v>
      </c>
      <c r="AJ11" s="3">
        <f t="shared" ca="1" si="4"/>
        <v>225.39916972847465</v>
      </c>
      <c r="AK11" s="3">
        <f t="shared" ca="1" si="4"/>
        <v>246.49119563142531</v>
      </c>
      <c r="AL11" s="3">
        <f t="shared" ca="1" si="4"/>
        <v>259.85022242676291</v>
      </c>
      <c r="AM11" s="3">
        <f t="shared" ca="1" si="4"/>
        <v>271.83034800264329</v>
      </c>
      <c r="AN11" s="3">
        <f t="shared" ca="1" si="4"/>
        <v>216.40592369323875</v>
      </c>
      <c r="AO11" s="3">
        <f t="shared" ca="1" si="4"/>
        <v>126.79402118997491</v>
      </c>
      <c r="AP11" s="3">
        <f t="shared" ca="1" si="4"/>
        <v>201.02514649617743</v>
      </c>
      <c r="AQ11" s="3">
        <f t="shared" ca="1" si="4"/>
        <v>195.06946259754577</v>
      </c>
      <c r="AR11" s="3">
        <f t="shared" ca="1" si="4"/>
        <v>201.4498874232923</v>
      </c>
      <c r="AS11" s="3">
        <f t="shared" ca="1" si="4"/>
        <v>239.98269778901832</v>
      </c>
      <c r="AT11" s="3">
        <f t="shared" ca="1" si="4"/>
        <v>291.98017708317781</v>
      </c>
      <c r="AU11" s="3">
        <f t="shared" ca="1" si="4"/>
        <v>271.65101035809056</v>
      </c>
      <c r="AV11" s="3">
        <f t="shared" ca="1" si="4"/>
        <v>325.14053371837002</v>
      </c>
      <c r="AW11" s="3">
        <f t="shared" ca="1" si="4"/>
        <v>229.06676090690419</v>
      </c>
      <c r="AX11" s="3">
        <f t="shared" ca="1" si="4"/>
        <v>336.51293048106226</v>
      </c>
      <c r="AY11" s="3">
        <f t="shared" ca="1" si="4"/>
        <v>245.14718610896361</v>
      </c>
      <c r="AZ11" s="3">
        <f t="shared" ca="1" si="4"/>
        <v>227.05325576256558</v>
      </c>
      <c r="BA11" s="3">
        <f t="shared" ca="1" si="4"/>
        <v>174.06973151174626</v>
      </c>
    </row>
    <row r="12" spans="1:53" ht="22.5" customHeight="1">
      <c r="A12" s="2" t="s">
        <v>139</v>
      </c>
      <c r="B12" s="118">
        <f t="shared" ref="B12" ca="1" si="5">+B9-($A$16*B11)</f>
        <v>2609.7790841644473</v>
      </c>
      <c r="C12" s="118">
        <f t="shared" ref="C12:BA12" ca="1" si="6">+C9-($A$16*C11)</f>
        <v>2609.7790841644473</v>
      </c>
      <c r="D12" s="118">
        <f t="shared" ca="1" si="6"/>
        <v>2990.4455251253248</v>
      </c>
      <c r="E12" s="118">
        <f t="shared" ca="1" si="6"/>
        <v>2639.9267892247249</v>
      </c>
      <c r="F12" s="118">
        <f t="shared" ca="1" si="6"/>
        <v>2482.476793074954</v>
      </c>
      <c r="G12" s="118">
        <f t="shared" ca="1" si="6"/>
        <v>2452.4687058597019</v>
      </c>
      <c r="H12" s="118">
        <f t="shared" ca="1" si="6"/>
        <v>2686.1546737911535</v>
      </c>
      <c r="I12" s="118">
        <f t="shared" ca="1" si="6"/>
        <v>2988.8657988166374</v>
      </c>
      <c r="J12" s="118">
        <f t="shared" ca="1" si="6"/>
        <v>2810.5920288236662</v>
      </c>
      <c r="K12" s="118">
        <f t="shared" ca="1" si="6"/>
        <v>2663.2494684930534</v>
      </c>
      <c r="L12" s="118">
        <f t="shared" ca="1" si="6"/>
        <v>2842.6160946216633</v>
      </c>
      <c r="M12" s="118">
        <f t="shared" ca="1" si="6"/>
        <v>2385.4395210820385</v>
      </c>
      <c r="N12" s="118">
        <f t="shared" ca="1" si="6"/>
        <v>1797.4504977242455</v>
      </c>
      <c r="O12" s="118">
        <f t="shared" ca="1" si="6"/>
        <v>1791.6563409344469</v>
      </c>
      <c r="P12" s="118">
        <f t="shared" ca="1" si="6"/>
        <v>1717.8724710547008</v>
      </c>
      <c r="Q12" s="118">
        <f t="shared" ca="1" si="6"/>
        <v>1727.5010414514115</v>
      </c>
      <c r="R12" s="118">
        <f t="shared" ca="1" si="6"/>
        <v>1688.9962288507486</v>
      </c>
      <c r="S12" s="118">
        <f t="shared" ca="1" si="6"/>
        <v>1661.1177235628418</v>
      </c>
      <c r="T12" s="118">
        <f t="shared" ca="1" si="6"/>
        <v>1922.60003212635</v>
      </c>
      <c r="U12" s="118">
        <f t="shared" ca="1" si="6"/>
        <v>1699.4272102690834</v>
      </c>
      <c r="V12" s="118">
        <f t="shared" ca="1" si="6"/>
        <v>1942.5725816402824</v>
      </c>
      <c r="W12" s="118">
        <f t="shared" ca="1" si="6"/>
        <v>1942.3682647182641</v>
      </c>
      <c r="X12" s="118">
        <f t="shared" ca="1" si="6"/>
        <v>1896.4011271141483</v>
      </c>
      <c r="Y12" s="118">
        <f t="shared" ca="1" si="6"/>
        <v>1676.1150087277238</v>
      </c>
      <c r="Z12" s="118">
        <f t="shared" ca="1" si="6"/>
        <v>1707.1298624815036</v>
      </c>
      <c r="AA12" s="118">
        <f t="shared" ca="1" si="6"/>
        <v>1805.663085385459</v>
      </c>
      <c r="AB12" s="118">
        <f t="shared" ca="1" si="6"/>
        <v>1687.8069878372444</v>
      </c>
      <c r="AC12" s="118">
        <f t="shared" ca="1" si="6"/>
        <v>2199.2791819663385</v>
      </c>
      <c r="AD12" s="118">
        <f t="shared" ca="1" si="6"/>
        <v>2321.2457388470489</v>
      </c>
      <c r="AE12" s="118">
        <f t="shared" ca="1" si="6"/>
        <v>2301.316535287925</v>
      </c>
      <c r="AF12" s="118">
        <f t="shared" ca="1" si="6"/>
        <v>2247.4216241021181</v>
      </c>
      <c r="AG12" s="118">
        <f t="shared" ca="1" si="6"/>
        <v>2118.7628975964826</v>
      </c>
      <c r="AH12" s="118">
        <f t="shared" ca="1" si="6"/>
        <v>2188.6332225400565</v>
      </c>
      <c r="AI12" s="118">
        <f t="shared" ca="1" si="6"/>
        <v>2171.427301304207</v>
      </c>
      <c r="AJ12" s="118">
        <f t="shared" ca="1" si="6"/>
        <v>2226.1716273313004</v>
      </c>
      <c r="AK12" s="118">
        <f t="shared" ca="1" si="6"/>
        <v>2129.9216412751957</v>
      </c>
      <c r="AL12" s="118">
        <f t="shared" ca="1" si="6"/>
        <v>2231.4399985588125</v>
      </c>
      <c r="AM12" s="118">
        <f t="shared" ca="1" si="6"/>
        <v>2163.0118025066968</v>
      </c>
      <c r="AN12" s="118">
        <f t="shared" ca="1" si="6"/>
        <v>2543.2677952922941</v>
      </c>
      <c r="AO12" s="118">
        <f t="shared" ca="1" si="6"/>
        <v>2954.1197741964293</v>
      </c>
      <c r="AP12" s="118">
        <f t="shared" ca="1" si="6"/>
        <v>2405.0487021743065</v>
      </c>
      <c r="AQ12" s="118">
        <f t="shared" ca="1" si="6"/>
        <v>2485.9720876281199</v>
      </c>
      <c r="AR12" s="118">
        <f t="shared" ca="1" si="6"/>
        <v>2586.4822873523299</v>
      </c>
      <c r="AS12" s="118">
        <f t="shared" ca="1" si="6"/>
        <v>2441.7566670947331</v>
      </c>
      <c r="AT12" s="118">
        <f t="shared" ca="1" si="6"/>
        <v>2521.8907182078528</v>
      </c>
      <c r="AU12" s="118">
        <f t="shared" ca="1" si="6"/>
        <v>3194.047882067689</v>
      </c>
      <c r="AV12" s="118">
        <f t="shared" ca="1" si="6"/>
        <v>3055.2856626984176</v>
      </c>
      <c r="AW12" s="118">
        <f t="shared" ca="1" si="6"/>
        <v>3784.437383445093</v>
      </c>
      <c r="AX12" s="118">
        <f t="shared" ca="1" si="6"/>
        <v>2720.9534727919809</v>
      </c>
      <c r="AY12" s="118">
        <f t="shared" ca="1" si="6"/>
        <v>3298.4796133683203</v>
      </c>
      <c r="AZ12" s="118">
        <f t="shared" ca="1" si="6"/>
        <v>2723.376938001451</v>
      </c>
      <c r="BA12" s="118">
        <f t="shared" ca="1" si="6"/>
        <v>2616.1101429269238</v>
      </c>
    </row>
    <row r="13" spans="1:53" ht="22.5" customHeight="1">
      <c r="A13" s="2" t="s">
        <v>140</v>
      </c>
      <c r="B13" s="118">
        <f t="shared" ref="B13" ca="1" si="7">B9+($A$16*B11)</f>
        <v>3779.4497021810257</v>
      </c>
      <c r="C13" s="118">
        <f t="shared" ref="C13:BA13" ca="1" si="8">C9+($A$16*C11)</f>
        <v>3779.4497021810257</v>
      </c>
      <c r="D13" s="118">
        <f t="shared" ca="1" si="8"/>
        <v>4124.3493599972444</v>
      </c>
      <c r="E13" s="118">
        <f t="shared" ca="1" si="8"/>
        <v>3451.7965421251424</v>
      </c>
      <c r="F13" s="118">
        <f t="shared" ca="1" si="8"/>
        <v>3342.3079627132265</v>
      </c>
      <c r="G13" s="118">
        <f t="shared" ca="1" si="8"/>
        <v>3552.2321287412969</v>
      </c>
      <c r="H13" s="118">
        <f t="shared" ca="1" si="8"/>
        <v>3893.8139409953669</v>
      </c>
      <c r="I13" s="118">
        <f t="shared" ca="1" si="8"/>
        <v>4241.8263482602115</v>
      </c>
      <c r="J13" s="118">
        <f t="shared" ca="1" si="8"/>
        <v>4322.8531990343163</v>
      </c>
      <c r="K13" s="118">
        <f t="shared" ca="1" si="8"/>
        <v>4366.9628104380954</v>
      </c>
      <c r="L13" s="118">
        <f t="shared" ca="1" si="8"/>
        <v>4701.595986924317</v>
      </c>
      <c r="M13" s="118">
        <f t="shared" ca="1" si="8"/>
        <v>4569.6037430017041</v>
      </c>
      <c r="N13" s="118">
        <f t="shared" ca="1" si="8"/>
        <v>4269.4049542106477</v>
      </c>
      <c r="O13" s="118">
        <f t="shared" ca="1" si="8"/>
        <v>4245.0248341220713</v>
      </c>
      <c r="P13" s="118">
        <f t="shared" ca="1" si="8"/>
        <v>3737.513819136539</v>
      </c>
      <c r="Q13" s="118">
        <f t="shared" ca="1" si="8"/>
        <v>4019.3438969522485</v>
      </c>
      <c r="R13" s="118">
        <f t="shared" ca="1" si="8"/>
        <v>3779.0092705507159</v>
      </c>
      <c r="S13" s="118">
        <f t="shared" ca="1" si="8"/>
        <v>3853.0652594108915</v>
      </c>
      <c r="T13" s="118">
        <f t="shared" ca="1" si="8"/>
        <v>3965.9907938789393</v>
      </c>
      <c r="U13" s="118">
        <f t="shared" ca="1" si="8"/>
        <v>4106.9205801994303</v>
      </c>
      <c r="V13" s="118">
        <f t="shared" ca="1" si="8"/>
        <v>3710.4800981972298</v>
      </c>
      <c r="W13" s="118">
        <f t="shared" ca="1" si="8"/>
        <v>3665.8951786844382</v>
      </c>
      <c r="X13" s="118">
        <f t="shared" ca="1" si="8"/>
        <v>3604.9905754089195</v>
      </c>
      <c r="Y13" s="118">
        <f t="shared" ca="1" si="8"/>
        <v>3520.5755800520838</v>
      </c>
      <c r="Z13" s="118">
        <f t="shared" ca="1" si="8"/>
        <v>3352.72281403739</v>
      </c>
      <c r="AA13" s="118">
        <f t="shared" ca="1" si="8"/>
        <v>2957.9443838309157</v>
      </c>
      <c r="AB13" s="118">
        <f t="shared" ca="1" si="8"/>
        <v>3318.6453407322888</v>
      </c>
      <c r="AC13" s="118">
        <f t="shared" ca="1" si="8"/>
        <v>3009.8336800078664</v>
      </c>
      <c r="AD13" s="118">
        <f t="shared" ca="1" si="8"/>
        <v>3005.6410076339967</v>
      </c>
      <c r="AE13" s="118">
        <f t="shared" ca="1" si="8"/>
        <v>3399.7131226835108</v>
      </c>
      <c r="AF13" s="118">
        <f t="shared" ca="1" si="8"/>
        <v>3265.288160421454</v>
      </c>
      <c r="AG13" s="118">
        <f t="shared" ca="1" si="8"/>
        <v>3194.0308471196768</v>
      </c>
      <c r="AH13" s="118">
        <f t="shared" ca="1" si="8"/>
        <v>3289.2114243193728</v>
      </c>
      <c r="AI13" s="118">
        <f t="shared" ca="1" si="8"/>
        <v>3355.6248276359506</v>
      </c>
      <c r="AJ13" s="118">
        <f t="shared" ca="1" si="8"/>
        <v>3329.2354266249822</v>
      </c>
      <c r="AK13" s="118">
        <f t="shared" ca="1" si="8"/>
        <v>3336.2060968620508</v>
      </c>
      <c r="AL13" s="118">
        <f t="shared" ca="1" si="8"/>
        <v>3503.1011761162181</v>
      </c>
      <c r="AM13" s="118">
        <f t="shared" ca="1" si="8"/>
        <v>3493.3016025637553</v>
      </c>
      <c r="AN13" s="118">
        <f t="shared" ca="1" si="8"/>
        <v>3602.3202339782138</v>
      </c>
      <c r="AO13" s="118">
        <f t="shared" ca="1" si="8"/>
        <v>3574.6273604045814</v>
      </c>
      <c r="AP13" s="118">
        <f t="shared" ca="1" si="8"/>
        <v>3388.8303288536072</v>
      </c>
      <c r="AQ13" s="118">
        <f t="shared" ca="1" si="8"/>
        <v>3440.60764728095</v>
      </c>
      <c r="AR13" s="118">
        <f t="shared" ca="1" si="8"/>
        <v>3572.3425212480779</v>
      </c>
      <c r="AS13" s="118">
        <f t="shared" ca="1" si="8"/>
        <v>3616.1896816741141</v>
      </c>
      <c r="AT13" s="118">
        <f t="shared" ca="1" si="8"/>
        <v>3950.7902294163223</v>
      </c>
      <c r="AU13" s="118">
        <f t="shared" ca="1" si="8"/>
        <v>4523.4600353091218</v>
      </c>
      <c r="AV13" s="118">
        <f t="shared" ca="1" si="8"/>
        <v>4646.4661131845778</v>
      </c>
      <c r="AW13" s="118">
        <f t="shared" ca="1" si="8"/>
        <v>4905.4497273780835</v>
      </c>
      <c r="AX13" s="118">
        <f t="shared" ca="1" si="8"/>
        <v>4367.7884281072502</v>
      </c>
      <c r="AY13" s="118">
        <f t="shared" ca="1" si="8"/>
        <v>4498.1867232980494</v>
      </c>
      <c r="AZ13" s="118">
        <f t="shared" ca="1" si="8"/>
        <v>3834.5355427343939</v>
      </c>
      <c r="BA13" s="118">
        <f t="shared" ca="1" si="8"/>
        <v>3467.9767208503536</v>
      </c>
    </row>
    <row r="14" spans="1:53" ht="22.5" customHeight="1">
      <c r="A14" s="2">
        <v>2023</v>
      </c>
      <c r="B14" s="116">
        <f ca="1">VLOOKUP($C$2,[2]Consultas!$RS$2:$ST$41,MATCH(B4,[2]Consultas!$RS$2:$ST$2,0),0)</f>
        <v>3731</v>
      </c>
      <c r="C14" s="116">
        <f ca="1">VLOOKUP($C$2,[2]Consultas!$RS$2:$ST$41,MATCH(C4,[2]Consultas!$RS$2:$ST$2,0),0)</f>
        <v>3731</v>
      </c>
      <c r="D14" s="116">
        <f ca="1">VLOOKUP($C$2,[2]Consultas!$RS$2:$TS$41,MATCH(D4,[2]Consultas!$RS$2:$TS$2,0),0)</f>
        <v>4312</v>
      </c>
      <c r="E14" s="116">
        <f ca="1">VLOOKUP($C$2,[2]Consultas!$RS$2:$TS$41,MATCH(E4,[2]Consultas!$RS$2:$TS$2,0),0)</f>
        <v>3837</v>
      </c>
      <c r="F14" s="116">
        <f ca="1">VLOOKUP($C$2,[2]Consultas!$RS$2:$TS$41,MATCH(F4,[2]Consultas!$RS$2:$TS$2,0),0)</f>
        <v>3120</v>
      </c>
      <c r="G14" s="116">
        <f ca="1">VLOOKUP($C$2,[2]Consultas!$RS$2:$TS$41,MATCH(G4,[2]Consultas!$RS$2:$TS$2,0),0)</f>
        <v>2917</v>
      </c>
      <c r="H14" s="116">
        <f ca="1">VLOOKUP($C$2,[2]Consultas!$RS$2:$TS$41,MATCH(H4,[2]Consultas!$RS$2:$TS$2,0),0)</f>
        <v>2375</v>
      </c>
      <c r="I14" s="116">
        <f ca="1">VLOOKUP($C$2,[2]Consultas!$RS$2:$TS$41,MATCH(I4,[2]Consultas!$RS$2:$TS$2,0),0)</f>
        <v>3118</v>
      </c>
      <c r="J14" s="116">
        <f ca="1">VLOOKUP($C$2,[2]Consultas!$RS$2:$TS$41,MATCH(J4,[2]Consultas!$RS$2:$TS$2,0),0)</f>
        <v>2964</v>
      </c>
      <c r="K14" s="116">
        <f ca="1">VLOOKUP($C$2,[2]Consultas!$RS$2:$TS$41,MATCH(K4,[2]Consultas!$RS$2:$TS$2,0),0)</f>
        <v>2814</v>
      </c>
      <c r="L14" s="116">
        <f ca="1">VLOOKUP($C$2,[2]Consultas!$RS$2:$TS$41,MATCH(L4,[2]Consultas!$RS$2:$TS$2,0),0)</f>
        <v>3108</v>
      </c>
      <c r="M14" s="116">
        <f ca="1">VLOOKUP($C$2,[2]Consultas!$RS$2:$TS$41,MATCH(M4,[2]Consultas!$RS$2:$TS$2,0),0)</f>
        <v>2972</v>
      </c>
      <c r="N14" s="116">
        <f ca="1">VLOOKUP($C$2,[2]Consultas!$RS$2:$TS$41,MATCH(N4,[2]Consultas!$RS$2:$TS$2,0),0)</f>
        <v>3282</v>
      </c>
      <c r="O14" s="116">
        <f ca="1">VLOOKUP($C$2,[2]Consultas!$RS$2:$TS$41,MATCH(O4,[2]Consultas!$RS$2:$TS$2,0),0)</f>
        <v>2960</v>
      </c>
      <c r="P14" s="116">
        <f ca="1">VLOOKUP($C$2,[2]Consultas!$RS$2:$TS$41,MATCH(P4,[2]Consultas!$RS$2:$TS$2,0),0)</f>
        <v>2431</v>
      </c>
      <c r="Q14" s="116">
        <f ca="1">VLOOKUP($C$2,[2]Consultas!$RS$2:$TS$41,MATCH(Q4,[2]Consultas!$RS$2:$TS$2,0),0)</f>
        <v>3431</v>
      </c>
      <c r="R14" s="116">
        <f ca="1">VLOOKUP($C$2,[2]Consultas!$RS$2:$TS$41,MATCH(R4,[2]Consultas!$RS$2:$TS$2,0),0)</f>
        <v>2929</v>
      </c>
      <c r="S14" s="116">
        <f ca="1">VLOOKUP($C$2,[2]Consultas!$RS$2:$TS$41,MATCH(S4,[2]Consultas!$RS$2:$TS$2,0),0)</f>
        <v>3197</v>
      </c>
      <c r="T14" s="116">
        <f ca="1">VLOOKUP($C$2,[2]Consultas!$RS$2:$TS$41,MATCH(T4,[2]Consultas!$RS$2:$TS$2,0),0)</f>
        <v>3613</v>
      </c>
      <c r="U14" s="116">
        <f ca="1">VLOOKUP($C$2,[2]Consultas!$RS$2:$TS$41,MATCH(U4,[2]Consultas!$RS$2:$TS$2,0),0)</f>
        <v>3334</v>
      </c>
      <c r="V14" s="116">
        <f ca="1">VLOOKUP($C$2,[2]Consultas!$RS$2:$TS$41,MATCH(V4,[2]Consultas!$RS$2:$TS$2,0),0)</f>
        <v>3718</v>
      </c>
      <c r="W14" s="116">
        <f ca="1">VLOOKUP($C$2,[2]Consultas!$RS$2:$TS$41,MATCH(W4,[2]Consultas!$RS$2:$TS$2,0),0)</f>
        <v>3420</v>
      </c>
      <c r="X14" s="116">
        <f ca="1">VLOOKUP($C$2,[2]Consultas!$RS$2:$TS$41,MATCH(X4,[2]Consultas!$RS$2:$TS$2,0),0)</f>
        <v>3631</v>
      </c>
      <c r="Y14" s="116">
        <f ca="1">VLOOKUP($C$2,[2]Consultas!$RS$2:$TS$41,MATCH(Y4,[2]Consultas!$RS$2:$TS$2,0),0)</f>
        <v>3903</v>
      </c>
      <c r="Z14" s="116">
        <f ca="1">VLOOKUP($C$2,[2]Consultas!$RS$2:$TS$41,MATCH(Z4,[2]Consultas!$RS$2:$TS$2,0),0)</f>
        <v>3249</v>
      </c>
      <c r="AA14" s="116">
        <f ca="1">VLOOKUP($C$2,[2]Consultas!$RS$2:$TS$41,MATCH(AA4,[2]Consultas!$RS$2:$TS$2,0),0)</f>
        <v>2885</v>
      </c>
      <c r="AB14" s="116">
        <f ca="1">VLOOKUP($C$2,[2]Consultas!$RS$2:$TS$41,MATCH(AB4,[2]Consultas!$RS$2:$TS$2,0),0)</f>
        <v>3157</v>
      </c>
      <c r="AC14" s="116">
        <f ca="1">VLOOKUP($C$2,[2]Consultas!$RS$2:$TS$41,MATCH(AC4,[2]Consultas!$RS$2:$TS$2,0),0)</f>
        <v>3064</v>
      </c>
      <c r="AD14" s="116">
        <f ca="1">VLOOKUP($C$2,[2]Consultas!$RS$2:$TS$41,MATCH(AD4,[2]Consultas!$RS$2:$TS$2,0),0)</f>
        <v>3186</v>
      </c>
      <c r="AE14" s="116">
        <f ca="1">VLOOKUP($C$2,[2]Consultas!$RS$2:$TS$41,MATCH(AE4,[2]Consultas!$RS$2:$TS$2,0),0)</f>
        <v>3686</v>
      </c>
      <c r="AF14" s="116">
        <f ca="1">VLOOKUP($C$2,[2]Consultas!$RS$2:$TS$41,MATCH(AF4,[2]Consultas!$RS$2:$TS$2,0),0)</f>
        <v>3353</v>
      </c>
      <c r="AG14" s="116">
        <f ca="1">VLOOKUP($C$2,[2]Consultas!$RS$2:$TS$41,MATCH(AG4,[2]Consultas!$RS$2:$TS$2,0),0)</f>
        <v>3598</v>
      </c>
      <c r="AH14" s="116">
        <f ca="1">VLOOKUP($C$2,[2]Consultas!$RS$2:$TS$41,MATCH(AH4,[2]Consultas!$RS$2:$TS$2,0),0)</f>
        <v>3153</v>
      </c>
      <c r="AI14" s="116">
        <f ca="1">VLOOKUP($C$2,[2]Consultas!$RS$2:$TS$41,MATCH(AI4,[2]Consultas!$RS$2:$TS$2,0),0)</f>
        <v>3494</v>
      </c>
      <c r="AJ14" s="116">
        <f ca="1">VLOOKUP($C$2,[2]Consultas!$RS$2:$TS$41,MATCH(AJ4,[2]Consultas!$RS$2:$TS$2,0),0)</f>
        <v>3278</v>
      </c>
      <c r="AK14" s="116">
        <f ca="1">VLOOKUP($C$2,[2]Consultas!$RS$2:$TS$41,MATCH(AK4,[2]Consultas!$RS$2:$TS$2,0),0)</f>
        <v>3237</v>
      </c>
      <c r="AL14" s="116">
        <f ca="1">VLOOKUP($C$2,[2]Consultas!$RS$2:$TS$41,MATCH(AL4,[2]Consultas!$RS$2:$TS$2,0),0)</f>
        <v>3169</v>
      </c>
      <c r="AM14" s="116">
        <f ca="1">VLOOKUP($C$2,[2]Consultas!$RS$2:$TS$41,MATCH(AM4,[2]Consultas!$RS$2:$TS$2,0),0)</f>
        <v>3370</v>
      </c>
      <c r="AN14" s="116">
        <f ca="1">VLOOKUP($C$2,[2]Consultas!$RS$2:$TS$41,MATCH(AN4,[2]Consultas!$RS$2:$TS$2,0),0)</f>
        <v>3476</v>
      </c>
      <c r="AO14" s="116">
        <f ca="1">VLOOKUP($C$2,[2]Consultas!$RS$2:$TS$41,MATCH(AO4,[2]Consultas!$RS$2:$TS$2,0),0)</f>
        <v>3521</v>
      </c>
      <c r="AP14" s="116">
        <f ca="1">VLOOKUP($C$2,[2]Consultas!$RS$2:$TS$41,MATCH(AP4,[2]Consultas!$RS$2:$TS$2,0),0)</f>
        <v>3199</v>
      </c>
      <c r="AQ14" s="116">
        <f ca="1">VLOOKUP($C$2,[2]Consultas!$RS$2:$TS$41,MATCH(AQ4,[2]Consultas!$RS$2:$TS$2,0),0)</f>
        <v>3248</v>
      </c>
      <c r="AR14" s="116">
        <f ca="1">VLOOKUP($C$2,[2]Consultas!$RS$2:$TS$41,MATCH(AR4,[2]Consultas!$RS$2:$TS$2,0),0)</f>
        <v>3344</v>
      </c>
      <c r="AS14" s="116">
        <f ca="1">VLOOKUP($C$2,[2]Consultas!$RS$2:$TS$41,MATCH(AS4,[2]Consultas!$RS$2:$TS$2,0),0)</f>
        <v>3325</v>
      </c>
      <c r="AT14" s="116">
        <f ca="1">VLOOKUP($C$2,[2]Consultas!$RS$2:$TS$41,MATCH(AT4,[2]Consultas!$RS$2:$TS$2,0),0)</f>
        <v>3423</v>
      </c>
      <c r="AU14" s="116">
        <f ca="1">VLOOKUP($C$2,[2]Consultas!$RS$2:$TS$41,MATCH(AU4,[2]Consultas!$RS$2:$TS$2,0),0)</f>
        <v>3666</v>
      </c>
      <c r="AV14" s="116">
        <f ca="1">VLOOKUP($C$2,[2]Consultas!$RS$2:$TS$41,MATCH(AV4,[2]Consultas!$RS$2:$TS$2,0),0)</f>
        <v>4182</v>
      </c>
      <c r="AW14" s="116">
        <f ca="1">VLOOKUP($C$2,[2]Consultas!$RS$2:$TS$41,MATCH(AW4,[2]Consultas!$RS$2:$TS$2,0),0)</f>
        <v>3978</v>
      </c>
      <c r="AX14" s="117">
        <v>63500</v>
      </c>
      <c r="AY14" s="117">
        <v>62100</v>
      </c>
      <c r="AZ14" s="117">
        <v>61200</v>
      </c>
      <c r="BA14" s="117">
        <v>61100</v>
      </c>
    </row>
    <row r="15" spans="1:53" ht="22.5" customHeight="1"/>
    <row r="16" spans="1:53" ht="22.5" customHeight="1">
      <c r="A16" s="10">
        <f>TINV(0.05,6)</f>
        <v>2.4469118511449697</v>
      </c>
    </row>
    <row r="17" ht="22.5" customHeight="1"/>
    <row r="44" spans="4:13" ht="16" thickBot="1"/>
    <row r="45" spans="4:13" s="11" customFormat="1">
      <c r="D45" s="122" t="s">
        <v>243</v>
      </c>
      <c r="E45" s="123"/>
      <c r="F45" s="123"/>
      <c r="G45" s="123"/>
      <c r="H45" s="123"/>
      <c r="I45" s="123"/>
      <c r="J45" s="123"/>
      <c r="K45" s="123"/>
      <c r="L45" s="123"/>
      <c r="M45" s="124"/>
    </row>
    <row r="46" spans="4:13" s="11" customFormat="1">
      <c r="D46" s="125"/>
      <c r="E46" s="121"/>
      <c r="F46" s="121"/>
      <c r="G46" s="121"/>
      <c r="H46" s="121"/>
      <c r="I46" s="121"/>
      <c r="J46" s="121"/>
      <c r="K46" s="121"/>
      <c r="L46" s="121"/>
      <c r="M46" s="126"/>
    </row>
    <row r="47" spans="4:13" s="11" customFormat="1">
      <c r="D47" s="125"/>
      <c r="E47" s="121"/>
      <c r="F47" s="121"/>
      <c r="G47" s="121"/>
      <c r="H47" s="121"/>
      <c r="I47" s="121"/>
      <c r="J47" s="121"/>
      <c r="K47" s="121"/>
      <c r="L47" s="121"/>
      <c r="M47" s="126"/>
    </row>
    <row r="48" spans="4:13" s="11" customFormat="1">
      <c r="D48" s="125"/>
      <c r="E48" s="121"/>
      <c r="F48" s="121"/>
      <c r="G48" s="121"/>
      <c r="H48" s="121"/>
      <c r="I48" s="121"/>
      <c r="J48" s="121"/>
      <c r="K48" s="121"/>
      <c r="L48" s="121"/>
      <c r="M48" s="126"/>
    </row>
    <row r="49" spans="4:13" s="11" customFormat="1">
      <c r="D49" s="125"/>
      <c r="E49" s="121"/>
      <c r="F49" s="121"/>
      <c r="G49" s="121"/>
      <c r="H49" s="121"/>
      <c r="I49" s="121"/>
      <c r="J49" s="121"/>
      <c r="K49" s="121"/>
      <c r="L49" s="121"/>
      <c r="M49" s="126"/>
    </row>
    <row r="50" spans="4:13" s="11" customFormat="1" ht="16" thickBot="1">
      <c r="D50" s="127"/>
      <c r="E50" s="128"/>
      <c r="F50" s="128"/>
      <c r="G50" s="128"/>
      <c r="H50" s="128"/>
      <c r="I50" s="128"/>
      <c r="J50" s="128"/>
      <c r="K50" s="128"/>
      <c r="L50" s="128"/>
      <c r="M50" s="129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7"/>
  <sheetViews>
    <sheetView topLeftCell="A3" workbookViewId="0">
      <selection activeCell="B33" sqref="B33"/>
    </sheetView>
  </sheetViews>
  <sheetFormatPr baseColWidth="10" defaultRowHeight="15.5"/>
  <cols>
    <col min="1" max="1" width="23.08984375" style="9" customWidth="1"/>
    <col min="2" max="53" width="16" style="9" customWidth="1"/>
  </cols>
  <sheetData>
    <row r="1" spans="1:53">
      <c r="A1" s="2" t="s">
        <v>239</v>
      </c>
      <c r="B1" s="2">
        <f>'[1]CANALES MEDIAS-MEDIANAS'!B1</f>
        <v>1</v>
      </c>
      <c r="C1" s="2">
        <f>'[1]CANALES MEDIAS-MEDIANAS'!C1</f>
        <v>2</v>
      </c>
      <c r="D1" s="2">
        <f>'[1]CANALES MEDIAS-MEDIANAS'!D1</f>
        <v>3</v>
      </c>
      <c r="E1" s="2">
        <f>'[1]CANALES MEDIAS-MEDIANAS'!E1</f>
        <v>4</v>
      </c>
      <c r="F1" s="2">
        <f>'[1]CANALES MEDIAS-MEDIANAS'!F1</f>
        <v>5</v>
      </c>
      <c r="G1" s="2">
        <f>'[1]CANALES MEDIAS-MEDIANAS'!G1</f>
        <v>6</v>
      </c>
      <c r="H1" s="2">
        <f>'[1]CANALES MEDIAS-MEDIANAS'!H1</f>
        <v>7</v>
      </c>
      <c r="I1" s="2">
        <f>'[1]CANALES MEDIAS-MEDIANAS'!I1</f>
        <v>8</v>
      </c>
      <c r="J1" s="2">
        <f>'[1]CANALES MEDIAS-MEDIANAS'!J1</f>
        <v>9</v>
      </c>
      <c r="K1" s="2">
        <f>'[1]CANALES MEDIAS-MEDIANAS'!K1</f>
        <v>10</v>
      </c>
      <c r="L1" s="2">
        <f>'[1]CANALES MEDIAS-MEDIANAS'!L1</f>
        <v>11</v>
      </c>
      <c r="M1" s="2">
        <f>'[1]CANALES MEDIAS-MEDIANAS'!M1</f>
        <v>12</v>
      </c>
      <c r="N1" s="2">
        <f>'[1]CANALES MEDIAS-MEDIANAS'!N1</f>
        <v>13</v>
      </c>
      <c r="O1" s="2">
        <f>'[1]CANALES MEDIAS-MEDIANAS'!O1</f>
        <v>14</v>
      </c>
      <c r="P1" s="2">
        <f>'[1]CANALES MEDIAS-MEDIANAS'!P1</f>
        <v>15</v>
      </c>
      <c r="Q1" s="2">
        <f>'[1]CANALES MEDIAS-MEDIANAS'!Q1</f>
        <v>16</v>
      </c>
      <c r="R1" s="2">
        <f>'[1]CANALES MEDIAS-MEDIANAS'!R1</f>
        <v>17</v>
      </c>
      <c r="S1" s="2">
        <f>'[1]CANALES MEDIAS-MEDIANAS'!S1</f>
        <v>18</v>
      </c>
      <c r="T1" s="2">
        <f>'[1]CANALES MEDIAS-MEDIANAS'!T1</f>
        <v>19</v>
      </c>
      <c r="U1" s="2">
        <f>'[1]CANALES MEDIAS-MEDIANAS'!U1</f>
        <v>20</v>
      </c>
      <c r="V1" s="2">
        <f>'[1]CANALES MEDIAS-MEDIANAS'!V1</f>
        <v>21</v>
      </c>
      <c r="W1" s="2">
        <f>'[1]CANALES MEDIAS-MEDIANAS'!W1</f>
        <v>22</v>
      </c>
      <c r="X1" s="2">
        <f>'[1]CANALES MEDIAS-MEDIANAS'!X1</f>
        <v>23</v>
      </c>
      <c r="Y1" s="2">
        <f>'[1]CANALES MEDIAS-MEDIANAS'!Y1</f>
        <v>24</v>
      </c>
      <c r="Z1" s="2">
        <f>'[1]CANALES MEDIAS-MEDIANAS'!Z1</f>
        <v>25</v>
      </c>
      <c r="AA1" s="2">
        <f>'[1]CANALES MEDIAS-MEDIANAS'!AA1</f>
        <v>26</v>
      </c>
      <c r="AB1" s="2">
        <f>'[1]CANALES MEDIAS-MEDIANAS'!AB1</f>
        <v>27</v>
      </c>
      <c r="AC1" s="2">
        <f>'[1]CANALES MEDIAS-MEDIANAS'!AC1</f>
        <v>28</v>
      </c>
      <c r="AD1" s="2">
        <f>'[1]CANALES MEDIAS-MEDIANAS'!AD1</f>
        <v>29</v>
      </c>
      <c r="AE1" s="2">
        <f>'[1]CANALES MEDIAS-MEDIANAS'!AE1</f>
        <v>30</v>
      </c>
      <c r="AF1" s="2">
        <f>'[1]CANALES MEDIAS-MEDIANAS'!AF1</f>
        <v>31</v>
      </c>
      <c r="AG1" s="2">
        <f>'[1]CANALES MEDIAS-MEDIANAS'!AG1</f>
        <v>32</v>
      </c>
      <c r="AH1" s="2">
        <f>'[1]CANALES MEDIAS-MEDIANAS'!AH1</f>
        <v>33</v>
      </c>
      <c r="AI1" s="2">
        <f>'[1]CANALES MEDIAS-MEDIANAS'!AI1</f>
        <v>34</v>
      </c>
      <c r="AJ1" s="2">
        <f>'[1]CANALES MEDIAS-MEDIANAS'!AJ1</f>
        <v>35</v>
      </c>
      <c r="AK1" s="2">
        <f>'[1]CANALES MEDIAS-MEDIANAS'!AK1</f>
        <v>36</v>
      </c>
      <c r="AL1" s="2">
        <f>'[1]CANALES MEDIAS-MEDIANAS'!AL1</f>
        <v>37</v>
      </c>
      <c r="AM1" s="2">
        <f>'[1]CANALES MEDIAS-MEDIANAS'!AM1</f>
        <v>38</v>
      </c>
      <c r="AN1" s="2">
        <f>'[1]CANALES MEDIAS-MEDIANAS'!AN1</f>
        <v>39</v>
      </c>
      <c r="AO1" s="2">
        <f>'[1]CANALES MEDIAS-MEDIANAS'!AO1</f>
        <v>40</v>
      </c>
      <c r="AP1" s="2">
        <f>'[1]CANALES MEDIAS-MEDIANAS'!AP1</f>
        <v>41</v>
      </c>
      <c r="AQ1" s="2">
        <f>'[1]CANALES MEDIAS-MEDIANAS'!AQ1</f>
        <v>42</v>
      </c>
      <c r="AR1" s="2">
        <f>'[1]CANALES MEDIAS-MEDIANAS'!AR1</f>
        <v>43</v>
      </c>
      <c r="AS1" s="2">
        <f>'[1]CANALES MEDIAS-MEDIANAS'!AS1</f>
        <v>44</v>
      </c>
      <c r="AT1" s="2">
        <f>'[1]CANALES MEDIAS-MEDIANAS'!AT1</f>
        <v>45</v>
      </c>
      <c r="AU1" s="2">
        <f>'[1]CANALES MEDIAS-MEDIANAS'!AU1</f>
        <v>46</v>
      </c>
      <c r="AV1" s="2">
        <f>'[1]CANALES MEDIAS-MEDIANAS'!AV1</f>
        <v>47</v>
      </c>
      <c r="AW1" s="2">
        <f>'[1]CANALES MEDIAS-MEDIANAS'!AW1</f>
        <v>48</v>
      </c>
      <c r="AX1" s="2">
        <f>'[1]CANALES MEDIAS-MEDIANAS'!AX1</f>
        <v>49</v>
      </c>
      <c r="AY1" s="2">
        <f>'[1]CANALES MEDIAS-MEDIANAS'!AY1</f>
        <v>50</v>
      </c>
      <c r="AZ1" s="2">
        <f>'[1]CANALES MEDIAS-MEDIANAS'!AZ1</f>
        <v>51</v>
      </c>
      <c r="BA1" s="8">
        <f>'[1]CANALES MEDIAS-MEDIANAS'!BA1</f>
        <v>52</v>
      </c>
    </row>
    <row r="2" spans="1:53">
      <c r="A2" s="2">
        <v>2017</v>
      </c>
      <c r="B2" s="3">
        <v>40001</v>
      </c>
      <c r="C2" s="3">
        <v>55945</v>
      </c>
      <c r="D2" s="3">
        <v>56879</v>
      </c>
      <c r="E2" s="3">
        <v>56948</v>
      </c>
      <c r="F2" s="3">
        <v>57214</v>
      </c>
      <c r="G2" s="3">
        <v>57861</v>
      </c>
      <c r="H2" s="3">
        <v>58401</v>
      </c>
      <c r="I2" s="3">
        <v>59210</v>
      </c>
      <c r="J2" s="3">
        <v>58782</v>
      </c>
      <c r="K2" s="3">
        <v>55935</v>
      </c>
      <c r="L2" s="3">
        <v>61268</v>
      </c>
      <c r="M2" s="3">
        <v>51206</v>
      </c>
      <c r="N2" s="3">
        <v>49389</v>
      </c>
      <c r="O2" s="3">
        <v>51939</v>
      </c>
      <c r="P2" s="3">
        <v>50043</v>
      </c>
      <c r="Q2" s="3">
        <v>39111</v>
      </c>
      <c r="R2" s="3">
        <v>51014</v>
      </c>
      <c r="S2" s="3">
        <v>52582</v>
      </c>
      <c r="T2" s="3">
        <v>51346</v>
      </c>
      <c r="U2" s="3">
        <v>54472</v>
      </c>
      <c r="V2" s="3">
        <v>56117</v>
      </c>
      <c r="W2" s="3">
        <v>54579</v>
      </c>
      <c r="X2" s="3">
        <v>54022</v>
      </c>
      <c r="Y2" s="3">
        <v>56873</v>
      </c>
      <c r="Z2" s="3">
        <v>52774</v>
      </c>
      <c r="AA2" s="3">
        <v>47536</v>
      </c>
      <c r="AB2" s="3">
        <v>51411</v>
      </c>
      <c r="AC2" s="3">
        <v>54609</v>
      </c>
      <c r="AD2" s="3">
        <v>56391</v>
      </c>
      <c r="AE2" s="3">
        <v>60549</v>
      </c>
      <c r="AF2" s="3">
        <v>59744</v>
      </c>
      <c r="AG2" s="3">
        <v>51850</v>
      </c>
      <c r="AH2" s="3">
        <v>49860</v>
      </c>
      <c r="AI2" s="3">
        <v>55381</v>
      </c>
      <c r="AJ2" s="3">
        <v>59206</v>
      </c>
      <c r="AK2" s="3">
        <v>57578</v>
      </c>
      <c r="AL2" s="3">
        <v>59016</v>
      </c>
      <c r="AM2" s="3">
        <v>59492</v>
      </c>
      <c r="AN2" s="3">
        <v>58502</v>
      </c>
      <c r="AO2" s="3">
        <v>59789</v>
      </c>
      <c r="AP2" s="3">
        <v>54820</v>
      </c>
      <c r="AQ2" s="3">
        <v>60152</v>
      </c>
      <c r="AR2" s="3">
        <v>61215</v>
      </c>
      <c r="AS2" s="3">
        <v>54122</v>
      </c>
      <c r="AT2" s="3">
        <v>53890</v>
      </c>
      <c r="AU2" s="3">
        <v>53119</v>
      </c>
      <c r="AV2" s="3">
        <v>54063</v>
      </c>
      <c r="AW2" s="3">
        <v>56092</v>
      </c>
      <c r="AX2" s="3">
        <v>47964</v>
      </c>
      <c r="AY2" s="3">
        <v>48069</v>
      </c>
      <c r="AZ2" s="3">
        <v>48921</v>
      </c>
      <c r="BA2" s="4">
        <v>44169</v>
      </c>
    </row>
    <row r="3" spans="1:53">
      <c r="A3" s="2">
        <v>2018</v>
      </c>
      <c r="B3" s="3">
        <v>52289</v>
      </c>
      <c r="C3" s="3">
        <v>57206</v>
      </c>
      <c r="D3" s="3">
        <v>57014</v>
      </c>
      <c r="E3" s="3">
        <v>56258</v>
      </c>
      <c r="F3" s="3">
        <v>56562</v>
      </c>
      <c r="G3" s="3">
        <v>57946</v>
      </c>
      <c r="H3" s="3">
        <v>60319</v>
      </c>
      <c r="I3" s="3">
        <v>62398</v>
      </c>
      <c r="J3" s="3">
        <v>61998</v>
      </c>
      <c r="K3" s="3">
        <v>64778</v>
      </c>
      <c r="L3" s="3">
        <v>59871</v>
      </c>
      <c r="M3" s="3">
        <v>56731</v>
      </c>
      <c r="N3" s="3">
        <v>42719</v>
      </c>
      <c r="O3" s="3">
        <v>58163</v>
      </c>
      <c r="P3" s="3">
        <v>54471</v>
      </c>
      <c r="Q3" s="3">
        <v>58327</v>
      </c>
      <c r="R3" s="3">
        <v>50922</v>
      </c>
      <c r="S3" s="3">
        <v>59866</v>
      </c>
      <c r="T3" s="3">
        <v>59812</v>
      </c>
      <c r="U3" s="3">
        <v>63037</v>
      </c>
      <c r="V3" s="3">
        <v>64583</v>
      </c>
      <c r="W3" s="3">
        <v>59843</v>
      </c>
      <c r="X3" s="3">
        <v>57086</v>
      </c>
      <c r="Y3" s="3">
        <v>62583</v>
      </c>
      <c r="Z3" s="3">
        <v>56359</v>
      </c>
      <c r="AA3" s="3">
        <v>57723</v>
      </c>
      <c r="AB3" s="3">
        <v>60870</v>
      </c>
      <c r="AC3" s="3">
        <v>57149</v>
      </c>
      <c r="AD3" s="3">
        <v>59661</v>
      </c>
      <c r="AE3" s="3">
        <v>61718</v>
      </c>
      <c r="AF3" s="3">
        <v>55523</v>
      </c>
      <c r="AG3" s="3">
        <v>55349</v>
      </c>
      <c r="AH3" s="3">
        <v>58120</v>
      </c>
      <c r="AI3" s="3">
        <v>59954</v>
      </c>
      <c r="AJ3" s="3">
        <v>59571</v>
      </c>
      <c r="AK3" s="3">
        <v>58546</v>
      </c>
      <c r="AL3" s="3">
        <v>62901</v>
      </c>
      <c r="AM3" s="3">
        <v>64674</v>
      </c>
      <c r="AN3" s="3">
        <v>62683</v>
      </c>
      <c r="AO3" s="3">
        <v>57190</v>
      </c>
      <c r="AP3" s="3">
        <v>60748</v>
      </c>
      <c r="AQ3" s="3">
        <v>66118</v>
      </c>
      <c r="AR3" s="3">
        <v>60111</v>
      </c>
      <c r="AS3" s="3">
        <v>59610</v>
      </c>
      <c r="AT3" s="3">
        <v>57973</v>
      </c>
      <c r="AU3" s="3">
        <v>60767</v>
      </c>
      <c r="AV3" s="3">
        <v>62930</v>
      </c>
      <c r="AW3" s="3">
        <v>58836</v>
      </c>
      <c r="AX3" s="3">
        <v>60871</v>
      </c>
      <c r="AY3" s="3">
        <v>59931</v>
      </c>
      <c r="AZ3" s="3">
        <v>50777</v>
      </c>
      <c r="BA3" s="4">
        <v>51304</v>
      </c>
    </row>
    <row r="4" spans="1:53">
      <c r="A4" s="2">
        <v>2019</v>
      </c>
      <c r="B4" s="3">
        <v>67162</v>
      </c>
      <c r="C4" s="3">
        <v>69073</v>
      </c>
      <c r="D4" s="3">
        <v>75312</v>
      </c>
      <c r="E4" s="3">
        <v>74077</v>
      </c>
      <c r="F4" s="3">
        <v>74291</v>
      </c>
      <c r="G4" s="3">
        <v>78909</v>
      </c>
      <c r="H4" s="3">
        <v>79504</v>
      </c>
      <c r="I4" s="3">
        <v>78998</v>
      </c>
      <c r="J4" s="3">
        <v>78779</v>
      </c>
      <c r="K4" s="3">
        <v>75556</v>
      </c>
      <c r="L4" s="3">
        <v>65466</v>
      </c>
      <c r="M4" s="3">
        <v>49485</v>
      </c>
      <c r="N4" s="3">
        <v>68003</v>
      </c>
      <c r="O4" s="3">
        <v>67029</v>
      </c>
      <c r="P4" s="3">
        <v>67936</v>
      </c>
      <c r="Q4" s="3">
        <v>65218</v>
      </c>
      <c r="R4" s="3">
        <v>63954</v>
      </c>
      <c r="S4" s="3">
        <v>61346</v>
      </c>
      <c r="T4" s="3">
        <v>62741</v>
      </c>
      <c r="U4" s="3">
        <v>68695</v>
      </c>
      <c r="V4" s="3">
        <v>63210</v>
      </c>
      <c r="W4" s="3">
        <v>61153</v>
      </c>
      <c r="X4" s="3">
        <v>68490</v>
      </c>
      <c r="Y4" s="3">
        <v>69937</v>
      </c>
      <c r="Z4" s="3">
        <v>69488</v>
      </c>
      <c r="AA4" s="3">
        <v>61194</v>
      </c>
      <c r="AB4" s="3">
        <v>66330</v>
      </c>
      <c r="AC4" s="3">
        <v>66468</v>
      </c>
      <c r="AD4" s="3">
        <v>63579</v>
      </c>
      <c r="AE4" s="3">
        <v>64572</v>
      </c>
      <c r="AF4" s="3">
        <v>65988</v>
      </c>
      <c r="AG4" s="3">
        <v>58424</v>
      </c>
      <c r="AH4" s="3">
        <v>61540</v>
      </c>
      <c r="AI4" s="3">
        <v>67193</v>
      </c>
      <c r="AJ4" s="3">
        <v>63016</v>
      </c>
      <c r="AK4" s="3">
        <v>66563</v>
      </c>
      <c r="AL4" s="3">
        <v>65104</v>
      </c>
      <c r="AM4" s="3">
        <v>65404</v>
      </c>
      <c r="AN4" s="3">
        <v>64460</v>
      </c>
      <c r="AO4" s="3">
        <v>64796</v>
      </c>
      <c r="AP4" s="3">
        <v>55243</v>
      </c>
      <c r="AQ4" s="3">
        <v>62604</v>
      </c>
      <c r="AR4" s="3">
        <v>63734</v>
      </c>
      <c r="AS4" s="3">
        <v>55464</v>
      </c>
      <c r="AT4" s="3">
        <v>62654</v>
      </c>
      <c r="AU4" s="3">
        <v>62186</v>
      </c>
      <c r="AV4" s="3">
        <v>63504</v>
      </c>
      <c r="AW4" s="3">
        <v>59852</v>
      </c>
      <c r="AX4" s="3">
        <v>56099</v>
      </c>
      <c r="AY4" s="3">
        <v>61129</v>
      </c>
      <c r="AZ4" s="3">
        <v>55373</v>
      </c>
      <c r="BA4" s="4">
        <v>53712</v>
      </c>
    </row>
    <row r="5" spans="1:53">
      <c r="A5" s="2">
        <v>2020</v>
      </c>
      <c r="B5" s="3">
        <v>53328</v>
      </c>
      <c r="C5" s="3">
        <v>61230</v>
      </c>
      <c r="D5" s="3">
        <v>61248</v>
      </c>
      <c r="E5" s="3">
        <v>61568</v>
      </c>
      <c r="F5" s="3">
        <v>62040</v>
      </c>
      <c r="G5" s="3">
        <v>62729</v>
      </c>
      <c r="H5" s="3">
        <v>65231</v>
      </c>
      <c r="I5" s="3">
        <v>65419</v>
      </c>
      <c r="J5" s="3">
        <v>64472</v>
      </c>
      <c r="K5" s="3">
        <v>64847</v>
      </c>
      <c r="L5" s="3">
        <v>57933</v>
      </c>
      <c r="M5" s="3">
        <v>59059</v>
      </c>
      <c r="N5" s="3">
        <v>58260</v>
      </c>
      <c r="O5" s="3">
        <v>58471</v>
      </c>
      <c r="P5" s="3">
        <v>43540</v>
      </c>
      <c r="Q5" s="3">
        <v>61790</v>
      </c>
      <c r="R5" s="3">
        <v>52801</v>
      </c>
      <c r="S5" s="3">
        <v>57329</v>
      </c>
      <c r="T5" s="3">
        <v>58711</v>
      </c>
      <c r="U5" s="3">
        <v>61946</v>
      </c>
      <c r="V5" s="3">
        <v>56855</v>
      </c>
      <c r="W5" s="3">
        <v>58602</v>
      </c>
      <c r="X5" s="3">
        <v>60583</v>
      </c>
      <c r="Y5" s="3">
        <v>54779</v>
      </c>
      <c r="Z5" s="3">
        <v>51637</v>
      </c>
      <c r="AA5" s="3">
        <v>50603</v>
      </c>
      <c r="AB5" s="3">
        <v>59505</v>
      </c>
      <c r="AC5" s="3">
        <v>61856</v>
      </c>
      <c r="AD5" s="3">
        <v>56778</v>
      </c>
      <c r="AE5" s="3">
        <v>62307</v>
      </c>
      <c r="AF5" s="3">
        <v>57034</v>
      </c>
      <c r="AG5" s="3">
        <v>62230</v>
      </c>
      <c r="AH5" s="3">
        <v>57150</v>
      </c>
      <c r="AI5" s="3">
        <v>63113</v>
      </c>
      <c r="AJ5" s="3">
        <v>64157</v>
      </c>
      <c r="AK5" s="3">
        <v>64443</v>
      </c>
      <c r="AL5" s="3">
        <v>63572</v>
      </c>
      <c r="AM5" s="3">
        <v>65262</v>
      </c>
      <c r="AN5" s="3">
        <v>68215</v>
      </c>
      <c r="AO5" s="3">
        <v>68691</v>
      </c>
      <c r="AP5" s="3">
        <v>60405</v>
      </c>
      <c r="AQ5" s="3">
        <v>66897</v>
      </c>
      <c r="AR5" s="3">
        <v>63548</v>
      </c>
      <c r="AS5" s="3">
        <v>59341</v>
      </c>
      <c r="AT5" s="3">
        <v>57972</v>
      </c>
      <c r="AU5" s="3">
        <v>60330</v>
      </c>
      <c r="AV5" s="3">
        <v>60269</v>
      </c>
      <c r="AW5" s="3">
        <v>59385</v>
      </c>
      <c r="AX5" s="3">
        <v>50411</v>
      </c>
      <c r="AY5" s="3">
        <v>56295</v>
      </c>
      <c r="AZ5" s="3">
        <v>50705</v>
      </c>
      <c r="BA5" s="4">
        <v>40725</v>
      </c>
    </row>
    <row r="6" spans="1:53">
      <c r="A6" s="2">
        <v>2021</v>
      </c>
      <c r="B6" s="3">
        <v>61874</v>
      </c>
      <c r="C6" s="3">
        <v>63850</v>
      </c>
      <c r="D6" s="3">
        <v>66527</v>
      </c>
      <c r="E6" s="3">
        <v>65515</v>
      </c>
      <c r="F6" s="3">
        <v>67929</v>
      </c>
      <c r="G6" s="3">
        <v>70136</v>
      </c>
      <c r="H6" s="3">
        <v>71001</v>
      </c>
      <c r="I6" s="3">
        <v>72331</v>
      </c>
      <c r="J6" s="3">
        <v>67182</v>
      </c>
      <c r="K6" s="3">
        <v>71684</v>
      </c>
      <c r="L6" s="3">
        <v>64042</v>
      </c>
      <c r="M6" s="3">
        <v>64778</v>
      </c>
      <c r="N6" s="3">
        <v>50949</v>
      </c>
      <c r="O6" s="3">
        <v>66658</v>
      </c>
      <c r="P6" s="3">
        <v>66656</v>
      </c>
      <c r="Q6" s="3">
        <v>67483</v>
      </c>
      <c r="R6" s="3">
        <v>64402</v>
      </c>
      <c r="S6" s="3">
        <v>60617</v>
      </c>
      <c r="T6" s="3">
        <v>59325</v>
      </c>
      <c r="U6" s="3">
        <v>66100</v>
      </c>
      <c r="V6" s="3">
        <v>73072</v>
      </c>
      <c r="W6" s="3">
        <v>63697</v>
      </c>
      <c r="X6" s="3">
        <v>64253</v>
      </c>
      <c r="Y6" s="3">
        <v>64264</v>
      </c>
      <c r="Z6" s="3">
        <v>64715</v>
      </c>
      <c r="AA6" s="3">
        <v>57574</v>
      </c>
      <c r="AB6" s="3">
        <v>60608</v>
      </c>
      <c r="AC6" s="3">
        <v>64869</v>
      </c>
      <c r="AD6" s="3">
        <v>57086</v>
      </c>
      <c r="AE6" s="3">
        <v>62866</v>
      </c>
      <c r="AF6" s="3">
        <v>58172</v>
      </c>
      <c r="AG6" s="3">
        <v>56616</v>
      </c>
      <c r="AH6" s="3">
        <v>54835</v>
      </c>
      <c r="AI6" s="3">
        <v>63333</v>
      </c>
      <c r="AJ6" s="3">
        <v>67584</v>
      </c>
      <c r="AK6" s="3">
        <v>67470</v>
      </c>
      <c r="AL6" s="3">
        <v>66715</v>
      </c>
      <c r="AM6" s="3">
        <v>65478</v>
      </c>
      <c r="AN6" s="3">
        <v>63702</v>
      </c>
      <c r="AO6" s="3">
        <v>64466</v>
      </c>
      <c r="AP6" s="3">
        <v>55225</v>
      </c>
      <c r="AQ6" s="3">
        <v>63072</v>
      </c>
      <c r="AR6" s="3">
        <v>63707</v>
      </c>
      <c r="AS6" s="3">
        <v>57419</v>
      </c>
      <c r="AT6" s="3">
        <v>54977</v>
      </c>
      <c r="AU6" s="3">
        <v>59922</v>
      </c>
      <c r="AV6" s="3">
        <v>63958</v>
      </c>
      <c r="AW6" s="3">
        <v>59505</v>
      </c>
      <c r="AX6" s="3">
        <v>55710</v>
      </c>
      <c r="AY6" s="3">
        <v>60222</v>
      </c>
      <c r="AZ6" s="3">
        <v>53459</v>
      </c>
      <c r="BA6" s="4">
        <v>50462</v>
      </c>
    </row>
    <row r="7" spans="1:53">
      <c r="A7" s="2">
        <v>2022</v>
      </c>
      <c r="B7" s="3">
        <v>52040</v>
      </c>
      <c r="C7" s="3">
        <v>74614</v>
      </c>
      <c r="D7" s="3">
        <v>82852</v>
      </c>
      <c r="E7" s="3">
        <v>81077</v>
      </c>
      <c r="F7" s="3">
        <v>77704</v>
      </c>
      <c r="G7" s="3">
        <v>82061</v>
      </c>
      <c r="H7" s="3">
        <v>84768</v>
      </c>
      <c r="I7" s="3">
        <v>89987</v>
      </c>
      <c r="J7" s="3">
        <v>81693</v>
      </c>
      <c r="K7" s="3">
        <v>84456</v>
      </c>
      <c r="L7" s="3">
        <v>82805</v>
      </c>
      <c r="M7" s="3">
        <v>76549</v>
      </c>
      <c r="N7" s="3">
        <v>78168</v>
      </c>
      <c r="O7" s="3">
        <v>82139</v>
      </c>
      <c r="P7" s="3">
        <v>73738</v>
      </c>
      <c r="Q7" s="3">
        <v>54327</v>
      </c>
      <c r="R7" s="3">
        <v>69406</v>
      </c>
      <c r="S7" s="3">
        <v>61765</v>
      </c>
      <c r="T7" s="3">
        <v>65718</v>
      </c>
      <c r="U7" s="3">
        <v>65483</v>
      </c>
      <c r="V7" s="3">
        <v>65385</v>
      </c>
      <c r="W7" s="3">
        <v>59006</v>
      </c>
      <c r="X7" s="3">
        <v>61156</v>
      </c>
      <c r="Y7" s="3">
        <v>65602</v>
      </c>
      <c r="Z7" s="3">
        <v>58865</v>
      </c>
      <c r="AA7" s="3">
        <v>53961</v>
      </c>
      <c r="AB7" s="3">
        <v>61653</v>
      </c>
      <c r="AC7" s="3">
        <v>61130</v>
      </c>
      <c r="AD7" s="3">
        <v>59766</v>
      </c>
      <c r="AE7" s="3">
        <v>62931</v>
      </c>
      <c r="AF7" s="3">
        <v>62216</v>
      </c>
      <c r="AG7" s="3">
        <v>55963</v>
      </c>
      <c r="AH7" s="3">
        <v>54312</v>
      </c>
      <c r="AI7" s="3">
        <v>60089</v>
      </c>
      <c r="AJ7" s="3">
        <v>63567</v>
      </c>
      <c r="AK7" s="3">
        <v>66740</v>
      </c>
      <c r="AL7" s="3">
        <v>66808</v>
      </c>
      <c r="AM7" s="3">
        <v>67870</v>
      </c>
      <c r="AN7" s="3">
        <v>64323</v>
      </c>
      <c r="AO7" s="3">
        <v>61714</v>
      </c>
      <c r="AP7" s="3">
        <v>53471</v>
      </c>
      <c r="AQ7" s="3">
        <v>58754</v>
      </c>
      <c r="AR7" s="3">
        <v>59786</v>
      </c>
      <c r="AS7" s="3">
        <v>52233</v>
      </c>
      <c r="AT7" s="3">
        <v>57082</v>
      </c>
      <c r="AU7" s="3">
        <v>56870</v>
      </c>
      <c r="AV7" s="3">
        <v>53577</v>
      </c>
      <c r="AW7" s="3">
        <v>53639</v>
      </c>
      <c r="AX7" s="3">
        <v>66195</v>
      </c>
      <c r="AY7" s="3">
        <v>58115</v>
      </c>
      <c r="AZ7" s="3">
        <v>82544</v>
      </c>
      <c r="BA7" s="4">
        <v>46997</v>
      </c>
    </row>
    <row r="8" spans="1:53">
      <c r="C8" s="3"/>
      <c r="D8" s="3"/>
      <c r="E8" s="3"/>
      <c r="F8" s="3"/>
      <c r="G8" s="3"/>
      <c r="H8" s="3"/>
    </row>
    <row r="9" spans="1:53">
      <c r="A9" s="2" t="s">
        <v>136</v>
      </c>
      <c r="B9" s="3">
        <f>GEOMEAN(B2:B7)</f>
        <v>53752.780034477131</v>
      </c>
      <c r="C9" s="3">
        <f t="shared" ref="C9:BA9" si="0">GEOMEAN(C2:C7)</f>
        <v>63325.132976399167</v>
      </c>
      <c r="D9" s="3">
        <f t="shared" si="0"/>
        <v>65972.82512844968</v>
      </c>
      <c r="E9" s="3">
        <f t="shared" si="0"/>
        <v>65311.541690370672</v>
      </c>
      <c r="F9" s="3">
        <f t="shared" si="0"/>
        <v>65466.975365785416</v>
      </c>
      <c r="G9" s="3">
        <f t="shared" si="0"/>
        <v>67610.427703640293</v>
      </c>
      <c r="H9" s="3">
        <f t="shared" si="0"/>
        <v>69215.331897204029</v>
      </c>
      <c r="I9" s="3">
        <f t="shared" si="0"/>
        <v>70642.326754248381</v>
      </c>
      <c r="J9" s="3">
        <f t="shared" si="0"/>
        <v>68308.314561284948</v>
      </c>
      <c r="K9" s="3">
        <f t="shared" si="0"/>
        <v>68953.099694309843</v>
      </c>
      <c r="L9" s="3">
        <f t="shared" si="0"/>
        <v>64761.800537278919</v>
      </c>
      <c r="M9" s="3">
        <f t="shared" si="0"/>
        <v>58980.891850068198</v>
      </c>
      <c r="N9" s="3">
        <f t="shared" si="0"/>
        <v>56717.762275116838</v>
      </c>
      <c r="O9" s="3">
        <f t="shared" si="0"/>
        <v>63380.776527729315</v>
      </c>
      <c r="P9" s="3">
        <f t="shared" si="0"/>
        <v>58389.929042046278</v>
      </c>
      <c r="Q9" s="3">
        <f t="shared" si="0"/>
        <v>56834.327126906413</v>
      </c>
      <c r="R9" s="3">
        <f t="shared" si="0"/>
        <v>58286.347810938874</v>
      </c>
      <c r="S9" s="3">
        <f t="shared" si="0"/>
        <v>58828.23345873518</v>
      </c>
      <c r="T9" s="3">
        <f t="shared" si="0"/>
        <v>59440.345257695713</v>
      </c>
      <c r="U9" s="3">
        <f t="shared" si="0"/>
        <v>63120.8560448547</v>
      </c>
      <c r="V9" s="3">
        <f t="shared" si="0"/>
        <v>62950.527382713575</v>
      </c>
      <c r="W9" s="3">
        <f t="shared" si="0"/>
        <v>59415.175142812994</v>
      </c>
      <c r="X9" s="3">
        <f t="shared" si="0"/>
        <v>60753.100832631753</v>
      </c>
      <c r="Y9" s="3">
        <f t="shared" si="0"/>
        <v>62124.285658198009</v>
      </c>
      <c r="Z9" s="3">
        <f t="shared" si="0"/>
        <v>58638.929727334689</v>
      </c>
      <c r="AA9" s="3">
        <f t="shared" si="0"/>
        <v>54566.634844883258</v>
      </c>
      <c r="AB9" s="3">
        <f t="shared" si="0"/>
        <v>59891.863967077501</v>
      </c>
      <c r="AC9" s="3">
        <f t="shared" si="0"/>
        <v>60873.249217114986</v>
      </c>
      <c r="AD9" s="3">
        <f t="shared" si="0"/>
        <v>58825.142143105913</v>
      </c>
      <c r="AE9" s="3">
        <f t="shared" si="0"/>
        <v>62478.423112106095</v>
      </c>
      <c r="AF9" s="3">
        <f t="shared" si="0"/>
        <v>59680.210974756665</v>
      </c>
      <c r="AG9" s="3">
        <f t="shared" si="0"/>
        <v>56651.963463821885</v>
      </c>
      <c r="AH9" s="3">
        <f t="shared" si="0"/>
        <v>55851.418580578946</v>
      </c>
      <c r="AI9" s="3">
        <f t="shared" si="0"/>
        <v>61400.862962729443</v>
      </c>
      <c r="AJ9" s="3">
        <f t="shared" si="0"/>
        <v>62785.860381201041</v>
      </c>
      <c r="AK9" s="3">
        <f t="shared" si="0"/>
        <v>63427.348831430347</v>
      </c>
      <c r="AL9" s="3">
        <f t="shared" si="0"/>
        <v>63962.506105915665</v>
      </c>
      <c r="AM9" s="3">
        <f t="shared" si="0"/>
        <v>64645.41173184081</v>
      </c>
      <c r="AN9" s="3">
        <f t="shared" si="0"/>
        <v>63582.120116029793</v>
      </c>
      <c r="AO9" s="3">
        <f t="shared" si="0"/>
        <v>62663.88362269599</v>
      </c>
      <c r="AP9" s="3">
        <f t="shared" si="0"/>
        <v>56582.117774151164</v>
      </c>
      <c r="AQ9" s="3">
        <f t="shared" si="0"/>
        <v>62864.976529956264</v>
      </c>
      <c r="AR9" s="3">
        <f t="shared" si="0"/>
        <v>61993.371157576054</v>
      </c>
      <c r="AS9" s="3">
        <f t="shared" si="0"/>
        <v>56300.199474555273</v>
      </c>
      <c r="AT9" s="3">
        <f t="shared" si="0"/>
        <v>57358.380052544817</v>
      </c>
      <c r="AU9" s="3">
        <f t="shared" si="0"/>
        <v>58785.316465214695</v>
      </c>
      <c r="AV9" s="3">
        <f t="shared" si="0"/>
        <v>59555.384722394811</v>
      </c>
      <c r="AW9" s="3">
        <f t="shared" si="0"/>
        <v>57839.199122404185</v>
      </c>
      <c r="AX9" s="3">
        <f t="shared" si="0"/>
        <v>55880.562357928437</v>
      </c>
      <c r="AY9" s="3">
        <f t="shared" si="0"/>
        <v>57110.091660054619</v>
      </c>
      <c r="AZ9" s="3">
        <f t="shared" si="0"/>
        <v>55980.433554060255</v>
      </c>
      <c r="BA9" s="3">
        <f t="shared" si="0"/>
        <v>47683.995061980357</v>
      </c>
    </row>
    <row r="10" spans="1:53">
      <c r="A10" s="2" t="s">
        <v>137</v>
      </c>
      <c r="B10" s="3">
        <f>STDEV(B2:B7)</f>
        <v>9351.1627084550291</v>
      </c>
      <c r="C10" s="3">
        <f t="shared" ref="C10:BA10" si="1">STDEV(C2:C7)</f>
        <v>7161.099524514374</v>
      </c>
      <c r="D10" s="3">
        <f t="shared" si="1"/>
        <v>10536.184768058427</v>
      </c>
      <c r="E10" s="3">
        <f t="shared" si="1"/>
        <v>9891.6658539735563</v>
      </c>
      <c r="F10" s="3">
        <f t="shared" si="1"/>
        <v>8847.4325239962363</v>
      </c>
      <c r="G10" s="3">
        <f t="shared" si="1"/>
        <v>10511.867724941481</v>
      </c>
      <c r="H10" s="3">
        <f t="shared" si="1"/>
        <v>10586.060658557857</v>
      </c>
      <c r="I10" s="3">
        <f t="shared" si="1"/>
        <v>11571.316757396282</v>
      </c>
      <c r="J10" s="3">
        <f t="shared" si="1"/>
        <v>9314.3443498008182</v>
      </c>
      <c r="K10" s="3">
        <f t="shared" si="1"/>
        <v>9930.487634888148</v>
      </c>
      <c r="L10" s="3">
        <f t="shared" si="1"/>
        <v>9033.3846905059017</v>
      </c>
      <c r="M10" s="3">
        <f t="shared" si="1"/>
        <v>9953.5860606449987</v>
      </c>
      <c r="N10" s="3">
        <f t="shared" si="1"/>
        <v>13146.916180864106</v>
      </c>
      <c r="O10" s="3">
        <f t="shared" si="1"/>
        <v>10538.925215599549</v>
      </c>
      <c r="P10" s="3">
        <f t="shared" si="1"/>
        <v>11785.407276232181</v>
      </c>
      <c r="Q10" s="3">
        <f t="shared" si="1"/>
        <v>10259.397344223802</v>
      </c>
      <c r="R10" s="3">
        <f t="shared" si="1"/>
        <v>8112.8408937108097</v>
      </c>
      <c r="S10" s="3">
        <f t="shared" si="1"/>
        <v>3477.2320457513329</v>
      </c>
      <c r="T10" s="3">
        <f t="shared" si="1"/>
        <v>4823.5825448173546</v>
      </c>
      <c r="U10" s="3">
        <f t="shared" si="1"/>
        <v>4930.4530184017231</v>
      </c>
      <c r="V10" s="3">
        <f t="shared" si="1"/>
        <v>6238.1284265929207</v>
      </c>
      <c r="W10" s="3">
        <f t="shared" si="1"/>
        <v>3024.2072680290944</v>
      </c>
      <c r="X10" s="3">
        <f t="shared" si="1"/>
        <v>5115.9397442372865</v>
      </c>
      <c r="Y10" s="3">
        <f t="shared" si="1"/>
        <v>5642.2103352025679</v>
      </c>
      <c r="Z10" s="3">
        <f t="shared" si="1"/>
        <v>6965.9880275521582</v>
      </c>
      <c r="AA10" s="3">
        <f t="shared" si="1"/>
        <v>5063.5834511407693</v>
      </c>
      <c r="AB10" s="3">
        <f t="shared" si="1"/>
        <v>4856.3387615225802</v>
      </c>
      <c r="AC10" s="3">
        <f t="shared" si="1"/>
        <v>4500.9290041057075</v>
      </c>
      <c r="AD10" s="3">
        <f t="shared" si="1"/>
        <v>2731.5731303896414</v>
      </c>
      <c r="AE10" s="3">
        <f t="shared" si="1"/>
        <v>1346.6650288768919</v>
      </c>
      <c r="AF10" s="3">
        <f t="shared" si="1"/>
        <v>3813.7352687358884</v>
      </c>
      <c r="AG10" s="3">
        <f t="shared" si="1"/>
        <v>3447.9568249423696</v>
      </c>
      <c r="AH10" s="3">
        <f t="shared" si="1"/>
        <v>3960.0274620259897</v>
      </c>
      <c r="AI10" s="3">
        <f t="shared" si="1"/>
        <v>4004.8581373127313</v>
      </c>
      <c r="AJ10" s="3">
        <f t="shared" si="1"/>
        <v>3120.6161838115668</v>
      </c>
      <c r="AK10" s="3">
        <f t="shared" si="1"/>
        <v>4384.5786874757605</v>
      </c>
      <c r="AL10" s="3">
        <f t="shared" si="1"/>
        <v>2922.4614055050693</v>
      </c>
      <c r="AM10" s="3">
        <f t="shared" si="1"/>
        <v>2778.1114928430547</v>
      </c>
      <c r="AN10" s="3">
        <f t="shared" si="1"/>
        <v>3142.8621827881666</v>
      </c>
      <c r="AO10" s="3">
        <f t="shared" si="1"/>
        <v>4078.6546147800582</v>
      </c>
      <c r="AP10" s="3">
        <f t="shared" si="1"/>
        <v>3109.9459802382421</v>
      </c>
      <c r="AQ10" s="3">
        <f t="shared" si="1"/>
        <v>3199.4713573755689</v>
      </c>
      <c r="AR10" s="3">
        <f t="shared" si="1"/>
        <v>1865.5589421582654</v>
      </c>
      <c r="AS10" s="3">
        <f t="shared" si="1"/>
        <v>2946.6520267358796</v>
      </c>
      <c r="AT10" s="3">
        <f t="shared" si="1"/>
        <v>3051.1811264929302</v>
      </c>
      <c r="AU10" s="3">
        <f t="shared" si="1"/>
        <v>3313.8092079458447</v>
      </c>
      <c r="AV10" s="3">
        <f t="shared" si="1"/>
        <v>4746.005453712276</v>
      </c>
      <c r="AW10" s="3">
        <f t="shared" si="1"/>
        <v>2485.6087718437643</v>
      </c>
      <c r="AX10" s="3">
        <f t="shared" si="1"/>
        <v>6682.9988378471544</v>
      </c>
      <c r="AY10" s="3">
        <f t="shared" si="1"/>
        <v>4837.4961188614925</v>
      </c>
      <c r="AZ10" s="3">
        <f t="shared" si="1"/>
        <v>12738.105046146637</v>
      </c>
      <c r="BA10" s="3">
        <f t="shared" si="1"/>
        <v>4861.0006960158589</v>
      </c>
    </row>
    <row r="11" spans="1:53">
      <c r="A11" s="2" t="s">
        <v>138</v>
      </c>
      <c r="B11" s="3">
        <f>B10/SQRT(6)</f>
        <v>3817.596189576193</v>
      </c>
      <c r="C11" s="3">
        <f t="shared" ref="C11:BA11" si="2">C10/SQRT(7)</f>
        <v>2706.6412079497031</v>
      </c>
      <c r="D11" s="3">
        <f t="shared" si="2"/>
        <v>3982.3035233870501</v>
      </c>
      <c r="E11" s="3">
        <f t="shared" si="2"/>
        <v>3738.6982716804828</v>
      </c>
      <c r="F11" s="3">
        <f t="shared" si="2"/>
        <v>3344.0151714169342</v>
      </c>
      <c r="G11" s="3">
        <f t="shared" si="2"/>
        <v>3973.112545000211</v>
      </c>
      <c r="H11" s="3">
        <f t="shared" si="2"/>
        <v>4001.1548380555332</v>
      </c>
      <c r="I11" s="3">
        <f t="shared" si="2"/>
        <v>4373.5466402321254</v>
      </c>
      <c r="J11" s="3">
        <f t="shared" si="2"/>
        <v>3520.4912535989392</v>
      </c>
      <c r="K11" s="3">
        <f t="shared" si="2"/>
        <v>3753.371525645146</v>
      </c>
      <c r="L11" s="3">
        <f t="shared" si="2"/>
        <v>3414.2984840366844</v>
      </c>
      <c r="M11" s="3">
        <f t="shared" si="2"/>
        <v>3762.1019099636769</v>
      </c>
      <c r="N11" s="3">
        <f t="shared" si="2"/>
        <v>4969.0672459967836</v>
      </c>
      <c r="O11" s="3">
        <f t="shared" si="2"/>
        <v>3983.3393151977398</v>
      </c>
      <c r="P11" s="3">
        <f t="shared" si="2"/>
        <v>4454.4652503602083</v>
      </c>
      <c r="Q11" s="3">
        <f t="shared" si="2"/>
        <v>3877.6877106018146</v>
      </c>
      <c r="R11" s="3">
        <f t="shared" si="2"/>
        <v>3066.365632999114</v>
      </c>
      <c r="S11" s="3">
        <f t="shared" si="2"/>
        <v>1314.2701777031996</v>
      </c>
      <c r="T11" s="3">
        <f t="shared" si="2"/>
        <v>1823.1428345683985</v>
      </c>
      <c r="U11" s="3">
        <f t="shared" si="2"/>
        <v>1863.536076796961</v>
      </c>
      <c r="V11" s="3">
        <f t="shared" si="2"/>
        <v>2357.790923321073</v>
      </c>
      <c r="W11" s="3">
        <f t="shared" si="2"/>
        <v>1143.0429063312913</v>
      </c>
      <c r="X11" s="3">
        <f t="shared" si="2"/>
        <v>1933.6434693776066</v>
      </c>
      <c r="Y11" s="3">
        <f t="shared" si="2"/>
        <v>2132.5550559520539</v>
      </c>
      <c r="Z11" s="3">
        <f t="shared" si="2"/>
        <v>2632.8959938223375</v>
      </c>
      <c r="AA11" s="3">
        <f t="shared" si="2"/>
        <v>1913.8546506486648</v>
      </c>
      <c r="AB11" s="3">
        <f t="shared" si="2"/>
        <v>1835.5235207531653</v>
      </c>
      <c r="AC11" s="3">
        <f t="shared" si="2"/>
        <v>1701.1912590887596</v>
      </c>
      <c r="AD11" s="3">
        <f t="shared" si="2"/>
        <v>1032.4375987138858</v>
      </c>
      <c r="AE11" s="3">
        <f t="shared" si="2"/>
        <v>508.99153795941021</v>
      </c>
      <c r="AF11" s="3">
        <f t="shared" si="2"/>
        <v>1441.4564410444636</v>
      </c>
      <c r="AG11" s="3">
        <f t="shared" si="2"/>
        <v>1303.205184297911</v>
      </c>
      <c r="AH11" s="3">
        <f t="shared" si="2"/>
        <v>1496.7496927867207</v>
      </c>
      <c r="AI11" s="3">
        <f t="shared" si="2"/>
        <v>1513.6940953461217</v>
      </c>
      <c r="AJ11" s="3">
        <f t="shared" si="2"/>
        <v>1179.4820513784045</v>
      </c>
      <c r="AK11" s="3">
        <f t="shared" si="2"/>
        <v>1657.214972979265</v>
      </c>
      <c r="AL11" s="3">
        <f t="shared" si="2"/>
        <v>1104.5865850215289</v>
      </c>
      <c r="AM11" s="3">
        <f t="shared" si="2"/>
        <v>1050.0274463533026</v>
      </c>
      <c r="AN11" s="3">
        <f t="shared" si="2"/>
        <v>1187.890248658159</v>
      </c>
      <c r="AO11" s="3">
        <f t="shared" si="2"/>
        <v>1541.5865420619973</v>
      </c>
      <c r="AP11" s="3">
        <f t="shared" si="2"/>
        <v>1175.4490935079118</v>
      </c>
      <c r="AQ11" s="3">
        <f t="shared" si="2"/>
        <v>1209.2865054985737</v>
      </c>
      <c r="AR11" s="3">
        <f t="shared" si="2"/>
        <v>705.11500244050012</v>
      </c>
      <c r="AS11" s="3">
        <f t="shared" si="2"/>
        <v>1113.729780426798</v>
      </c>
      <c r="AT11" s="3">
        <f t="shared" si="2"/>
        <v>1153.2380665306005</v>
      </c>
      <c r="AU11" s="3">
        <f t="shared" si="2"/>
        <v>1252.5021509343758</v>
      </c>
      <c r="AV11" s="3">
        <f t="shared" si="2"/>
        <v>1793.8214502112787</v>
      </c>
      <c r="AW11" s="3">
        <f t="shared" si="2"/>
        <v>939.47180955704084</v>
      </c>
      <c r="AX11" s="3">
        <f t="shared" si="2"/>
        <v>2525.9361338681774</v>
      </c>
      <c r="AY11" s="3">
        <f t="shared" si="2"/>
        <v>1828.4016712496659</v>
      </c>
      <c r="AZ11" s="3">
        <f t="shared" si="2"/>
        <v>4814.5511609029918</v>
      </c>
      <c r="BA11" s="3">
        <f t="shared" si="2"/>
        <v>1837.2855663671207</v>
      </c>
    </row>
    <row r="12" spans="1:53">
      <c r="A12" s="2" t="s">
        <v>139</v>
      </c>
      <c r="B12" s="3">
        <f>B9-($A$17*B11)</f>
        <v>44725.599501817058</v>
      </c>
      <c r="C12" s="3">
        <f t="shared" ref="C12:BA12" si="3">C14-($A$17*C11)</f>
        <v>54694.349020860202</v>
      </c>
      <c r="D12" s="3">
        <f t="shared" si="3"/>
        <v>51677.886972934051</v>
      </c>
      <c r="E12" s="3">
        <f t="shared" si="3"/>
        <v>52253.921858934758</v>
      </c>
      <c r="F12" s="3">
        <f t="shared" si="3"/>
        <v>53187.199089511778</v>
      </c>
      <c r="G12" s="3">
        <f t="shared" si="3"/>
        <v>51699.62018332343</v>
      </c>
      <c r="H12" s="3">
        <f t="shared" si="3"/>
        <v>51633.310697094545</v>
      </c>
      <c r="I12" s="3">
        <f t="shared" si="3"/>
        <v>50752.744010573435</v>
      </c>
      <c r="J12" s="3">
        <f t="shared" si="3"/>
        <v>52769.899465758121</v>
      </c>
      <c r="K12" s="3">
        <f t="shared" si="3"/>
        <v>52219.225126760139</v>
      </c>
      <c r="L12" s="3">
        <f t="shared" si="3"/>
        <v>53021.005464008835</v>
      </c>
      <c r="M12" s="3">
        <f t="shared" si="3"/>
        <v>52198.581048274813</v>
      </c>
      <c r="N12" s="3">
        <f t="shared" si="3"/>
        <v>49344.561543859098</v>
      </c>
      <c r="O12" s="3">
        <f t="shared" si="3"/>
        <v>51675.43771449889</v>
      </c>
      <c r="P12" s="3">
        <f t="shared" si="3"/>
        <v>50561.401902659389</v>
      </c>
      <c r="Q12" s="3">
        <f t="shared" si="3"/>
        <v>51925.264060946109</v>
      </c>
      <c r="R12" s="3">
        <f t="shared" si="3"/>
        <v>53843.735921498097</v>
      </c>
      <c r="S12" s="3">
        <f t="shared" si="3"/>
        <v>57986.783326196317</v>
      </c>
      <c r="T12" s="3">
        <f t="shared" si="3"/>
        <v>56783.490700800416</v>
      </c>
      <c r="U12" s="3">
        <f t="shared" si="3"/>
        <v>56687.975860626291</v>
      </c>
      <c r="V12" s="3">
        <f t="shared" si="3"/>
        <v>55519.248864068111</v>
      </c>
      <c r="W12" s="3">
        <f t="shared" si="3"/>
        <v>58391.671484616389</v>
      </c>
      <c r="X12" s="3">
        <f t="shared" si="3"/>
        <v>56522.198219914164</v>
      </c>
      <c r="Y12" s="3">
        <f t="shared" si="3"/>
        <v>56051.847058377425</v>
      </c>
      <c r="Z12" s="3">
        <f t="shared" si="3"/>
        <v>54868.728742624677</v>
      </c>
      <c r="AA12" s="3">
        <f t="shared" si="3"/>
        <v>56568.99134059099</v>
      </c>
      <c r="AB12" s="3">
        <f t="shared" si="3"/>
        <v>56754.215029996558</v>
      </c>
      <c r="AC12" s="3">
        <f t="shared" si="3"/>
        <v>57071.860353699514</v>
      </c>
      <c r="AD12" s="3">
        <f t="shared" si="3"/>
        <v>58653.211477363388</v>
      </c>
      <c r="AE12" s="3">
        <f t="shared" si="3"/>
        <v>59890.964727024133</v>
      </c>
      <c r="AF12" s="3">
        <f t="shared" si="3"/>
        <v>57686.035603430093</v>
      </c>
      <c r="AG12" s="3">
        <f t="shared" si="3"/>
        <v>58012.947877946179</v>
      </c>
      <c r="AH12" s="3">
        <f t="shared" si="3"/>
        <v>57555.287839410928</v>
      </c>
      <c r="AI12" s="3">
        <f t="shared" si="3"/>
        <v>57515.220694190219</v>
      </c>
      <c r="AJ12" s="3">
        <f t="shared" si="3"/>
        <v>58305.506598530679</v>
      </c>
      <c r="AK12" s="3">
        <f t="shared" si="3"/>
        <v>57175.847746329011</v>
      </c>
      <c r="AL12" s="3">
        <f t="shared" si="3"/>
        <v>58482.606234612496</v>
      </c>
      <c r="AM12" s="3">
        <f t="shared" si="3"/>
        <v>58611.618097053397</v>
      </c>
      <c r="AN12" s="3">
        <f t="shared" si="3"/>
        <v>58285.624371330792</v>
      </c>
      <c r="AO12" s="3">
        <f t="shared" si="3"/>
        <v>57449.265538249601</v>
      </c>
      <c r="AP12" s="3">
        <f t="shared" si="3"/>
        <v>58315.043028516899</v>
      </c>
      <c r="AQ12" s="3">
        <f t="shared" si="3"/>
        <v>58235.030263512643</v>
      </c>
      <c r="AR12" s="3">
        <f t="shared" si="3"/>
        <v>59427.20642660575</v>
      </c>
      <c r="AS12" s="3">
        <f t="shared" si="3"/>
        <v>58460.986013020149</v>
      </c>
      <c r="AT12" s="3">
        <f t="shared" si="3"/>
        <v>58367.563761560232</v>
      </c>
      <c r="AU12" s="3">
        <f t="shared" si="3"/>
        <v>58132.841500266906</v>
      </c>
      <c r="AV12" s="3">
        <f t="shared" si="3"/>
        <v>56852.824757341528</v>
      </c>
      <c r="AW12" s="3">
        <f t="shared" si="3"/>
        <v>58873.040636972124</v>
      </c>
      <c r="AX12" s="3">
        <f t="shared" si="3"/>
        <v>55121.648621419248</v>
      </c>
      <c r="AY12" s="3">
        <f t="shared" si="3"/>
        <v>56771.055528048724</v>
      </c>
      <c r="AZ12" s="3">
        <f t="shared" si="3"/>
        <v>49709.934025933049</v>
      </c>
      <c r="BA12" s="3">
        <f t="shared" si="3"/>
        <v>56750.048454205382</v>
      </c>
    </row>
    <row r="13" spans="1:53">
      <c r="A13" s="2" t="s">
        <v>140</v>
      </c>
      <c r="B13" s="3">
        <f>B14+($A$17*B11)</f>
        <v>70121.718994198542</v>
      </c>
      <c r="C13" s="3">
        <f t="shared" ref="C13:BA13" si="4">C14+($A$17*C11)</f>
        <v>67494.72790221672</v>
      </c>
      <c r="D13" s="3">
        <f t="shared" si="4"/>
        <v>70511.189950142871</v>
      </c>
      <c r="E13" s="3">
        <f t="shared" si="4"/>
        <v>69935.155064142164</v>
      </c>
      <c r="F13" s="3">
        <f t="shared" si="4"/>
        <v>69001.877833565144</v>
      </c>
      <c r="G13" s="3">
        <f t="shared" si="4"/>
        <v>70489.456739753485</v>
      </c>
      <c r="H13" s="3">
        <f t="shared" si="4"/>
        <v>70555.76622598237</v>
      </c>
      <c r="I13" s="3">
        <f t="shared" si="4"/>
        <v>71436.332912503494</v>
      </c>
      <c r="J13" s="3">
        <f t="shared" si="4"/>
        <v>69419.177457318801</v>
      </c>
      <c r="K13" s="3">
        <f t="shared" si="4"/>
        <v>69969.851796316783</v>
      </c>
      <c r="L13" s="3">
        <f t="shared" si="4"/>
        <v>69168.071459068087</v>
      </c>
      <c r="M13" s="3">
        <f t="shared" si="4"/>
        <v>69990.495874802102</v>
      </c>
      <c r="N13" s="3">
        <f t="shared" si="4"/>
        <v>72844.515379217832</v>
      </c>
      <c r="O13" s="3">
        <f t="shared" si="4"/>
        <v>70513.639208578039</v>
      </c>
      <c r="P13" s="3">
        <f t="shared" si="4"/>
        <v>71627.675020417533</v>
      </c>
      <c r="Q13" s="3">
        <f t="shared" si="4"/>
        <v>70263.812862130813</v>
      </c>
      <c r="R13" s="3">
        <f t="shared" si="4"/>
        <v>68345.341001578825</v>
      </c>
      <c r="S13" s="3">
        <f t="shared" si="4"/>
        <v>64202.293596880605</v>
      </c>
      <c r="T13" s="3">
        <f t="shared" si="4"/>
        <v>65405.586222276506</v>
      </c>
      <c r="U13" s="3">
        <f t="shared" si="4"/>
        <v>65501.101062450631</v>
      </c>
      <c r="V13" s="3">
        <f t="shared" si="4"/>
        <v>66669.828059008811</v>
      </c>
      <c r="W13" s="3">
        <f t="shared" si="4"/>
        <v>63797.405438460533</v>
      </c>
      <c r="X13" s="3">
        <f t="shared" si="4"/>
        <v>65666.878703162758</v>
      </c>
      <c r="Y13" s="3">
        <f t="shared" si="4"/>
        <v>66137.22986469949</v>
      </c>
      <c r="Z13" s="3">
        <f t="shared" si="4"/>
        <v>67320.348180452245</v>
      </c>
      <c r="AA13" s="3">
        <f t="shared" si="4"/>
        <v>65620.085582485932</v>
      </c>
      <c r="AB13" s="3">
        <f t="shared" si="4"/>
        <v>65434.861893080364</v>
      </c>
      <c r="AC13" s="3">
        <f t="shared" si="4"/>
        <v>65117.216569377408</v>
      </c>
      <c r="AD13" s="3">
        <f t="shared" si="4"/>
        <v>63535.865445713534</v>
      </c>
      <c r="AE13" s="3">
        <f t="shared" si="4"/>
        <v>62298.112196052789</v>
      </c>
      <c r="AF13" s="3">
        <f t="shared" si="4"/>
        <v>64503.041319646829</v>
      </c>
      <c r="AG13" s="3">
        <f t="shared" si="4"/>
        <v>64176.129045130743</v>
      </c>
      <c r="AH13" s="3">
        <f t="shared" si="4"/>
        <v>64633.789083665994</v>
      </c>
      <c r="AI13" s="3">
        <f t="shared" si="4"/>
        <v>64673.856228886703</v>
      </c>
      <c r="AJ13" s="3">
        <f t="shared" si="4"/>
        <v>63883.570324546243</v>
      </c>
      <c r="AK13" s="3">
        <f t="shared" si="4"/>
        <v>65013.229176747911</v>
      </c>
      <c r="AL13" s="3">
        <f t="shared" si="4"/>
        <v>63706.470688464426</v>
      </c>
      <c r="AM13" s="3">
        <f t="shared" si="4"/>
        <v>63577.458826023525</v>
      </c>
      <c r="AN13" s="3">
        <f t="shared" si="4"/>
        <v>63903.45255174613</v>
      </c>
      <c r="AO13" s="3">
        <f t="shared" si="4"/>
        <v>64739.811384827321</v>
      </c>
      <c r="AP13" s="3">
        <f t="shared" si="4"/>
        <v>63874.033894560023</v>
      </c>
      <c r="AQ13" s="3">
        <f t="shared" si="4"/>
        <v>63954.046659564279</v>
      </c>
      <c r="AR13" s="3">
        <f t="shared" si="4"/>
        <v>62761.870496471172</v>
      </c>
      <c r="AS13" s="3">
        <f t="shared" si="4"/>
        <v>63728.090910056773</v>
      </c>
      <c r="AT13" s="3">
        <f t="shared" si="4"/>
        <v>63821.51316151669</v>
      </c>
      <c r="AU13" s="3">
        <f t="shared" si="4"/>
        <v>64056.235422810016</v>
      </c>
      <c r="AV13" s="3">
        <f t="shared" si="4"/>
        <v>65336.252165735394</v>
      </c>
      <c r="AW13" s="3">
        <f t="shared" si="4"/>
        <v>63316.036286104798</v>
      </c>
      <c r="AX13" s="3">
        <f t="shared" si="4"/>
        <v>67067.428301657666</v>
      </c>
      <c r="AY13" s="3">
        <f t="shared" si="4"/>
        <v>65418.021395028198</v>
      </c>
      <c r="AZ13" s="3">
        <f t="shared" si="4"/>
        <v>72479.142897143873</v>
      </c>
      <c r="BA13" s="3">
        <f t="shared" si="4"/>
        <v>65439.02846887154</v>
      </c>
    </row>
    <row r="14" spans="1:53">
      <c r="A14" s="2" t="s">
        <v>141</v>
      </c>
      <c r="B14" s="3">
        <f>AVERAGE(B2:BA7)</f>
        <v>61094.538461538461</v>
      </c>
      <c r="C14" s="3">
        <f>B14</f>
        <v>61094.538461538461</v>
      </c>
      <c r="D14" s="3">
        <f>C14</f>
        <v>61094.538461538461</v>
      </c>
      <c r="E14" s="3">
        <f t="shared" ref="E14:BA14" si="5">D14</f>
        <v>61094.538461538461</v>
      </c>
      <c r="F14" s="3">
        <f t="shared" si="5"/>
        <v>61094.538461538461</v>
      </c>
      <c r="G14" s="3">
        <f t="shared" si="5"/>
        <v>61094.538461538461</v>
      </c>
      <c r="H14" s="3">
        <f t="shared" si="5"/>
        <v>61094.538461538461</v>
      </c>
      <c r="I14" s="3">
        <f t="shared" si="5"/>
        <v>61094.538461538461</v>
      </c>
      <c r="J14" s="3">
        <f t="shared" si="5"/>
        <v>61094.538461538461</v>
      </c>
      <c r="K14" s="3">
        <f t="shared" si="5"/>
        <v>61094.538461538461</v>
      </c>
      <c r="L14" s="3">
        <f t="shared" si="5"/>
        <v>61094.538461538461</v>
      </c>
      <c r="M14" s="3">
        <f t="shared" si="5"/>
        <v>61094.538461538461</v>
      </c>
      <c r="N14" s="3">
        <f t="shared" si="5"/>
        <v>61094.538461538461</v>
      </c>
      <c r="O14" s="3">
        <f t="shared" si="5"/>
        <v>61094.538461538461</v>
      </c>
      <c r="P14" s="3">
        <f t="shared" si="5"/>
        <v>61094.538461538461</v>
      </c>
      <c r="Q14" s="3">
        <f t="shared" si="5"/>
        <v>61094.538461538461</v>
      </c>
      <c r="R14" s="3">
        <f t="shared" si="5"/>
        <v>61094.538461538461</v>
      </c>
      <c r="S14" s="3">
        <f t="shared" si="5"/>
        <v>61094.538461538461</v>
      </c>
      <c r="T14" s="3">
        <f t="shared" si="5"/>
        <v>61094.538461538461</v>
      </c>
      <c r="U14" s="3">
        <f t="shared" si="5"/>
        <v>61094.538461538461</v>
      </c>
      <c r="V14" s="3">
        <f t="shared" si="5"/>
        <v>61094.538461538461</v>
      </c>
      <c r="W14" s="3">
        <f t="shared" si="5"/>
        <v>61094.538461538461</v>
      </c>
      <c r="X14" s="3">
        <f t="shared" si="5"/>
        <v>61094.538461538461</v>
      </c>
      <c r="Y14" s="3">
        <f t="shared" si="5"/>
        <v>61094.538461538461</v>
      </c>
      <c r="Z14" s="3">
        <f t="shared" si="5"/>
        <v>61094.538461538461</v>
      </c>
      <c r="AA14" s="3">
        <f t="shared" si="5"/>
        <v>61094.538461538461</v>
      </c>
      <c r="AB14" s="3">
        <f t="shared" si="5"/>
        <v>61094.538461538461</v>
      </c>
      <c r="AC14" s="3">
        <f t="shared" si="5"/>
        <v>61094.538461538461</v>
      </c>
      <c r="AD14" s="3">
        <f t="shared" si="5"/>
        <v>61094.538461538461</v>
      </c>
      <c r="AE14" s="3">
        <f t="shared" si="5"/>
        <v>61094.538461538461</v>
      </c>
      <c r="AF14" s="3">
        <f t="shared" si="5"/>
        <v>61094.538461538461</v>
      </c>
      <c r="AG14" s="3">
        <f t="shared" si="5"/>
        <v>61094.538461538461</v>
      </c>
      <c r="AH14" s="3">
        <f t="shared" si="5"/>
        <v>61094.538461538461</v>
      </c>
      <c r="AI14" s="3">
        <f t="shared" si="5"/>
        <v>61094.538461538461</v>
      </c>
      <c r="AJ14" s="3">
        <f t="shared" si="5"/>
        <v>61094.538461538461</v>
      </c>
      <c r="AK14" s="3">
        <f t="shared" si="5"/>
        <v>61094.538461538461</v>
      </c>
      <c r="AL14" s="3">
        <f t="shared" si="5"/>
        <v>61094.538461538461</v>
      </c>
      <c r="AM14" s="3">
        <f t="shared" si="5"/>
        <v>61094.538461538461</v>
      </c>
      <c r="AN14" s="3">
        <f t="shared" si="5"/>
        <v>61094.538461538461</v>
      </c>
      <c r="AO14" s="3">
        <f t="shared" si="5"/>
        <v>61094.538461538461</v>
      </c>
      <c r="AP14" s="3">
        <f t="shared" si="5"/>
        <v>61094.538461538461</v>
      </c>
      <c r="AQ14" s="3">
        <f t="shared" si="5"/>
        <v>61094.538461538461</v>
      </c>
      <c r="AR14" s="3">
        <f t="shared" si="5"/>
        <v>61094.538461538461</v>
      </c>
      <c r="AS14" s="3">
        <f t="shared" si="5"/>
        <v>61094.538461538461</v>
      </c>
      <c r="AT14" s="3">
        <f t="shared" si="5"/>
        <v>61094.538461538461</v>
      </c>
      <c r="AU14" s="3">
        <f t="shared" si="5"/>
        <v>61094.538461538461</v>
      </c>
      <c r="AV14" s="3">
        <f t="shared" si="5"/>
        <v>61094.538461538461</v>
      </c>
      <c r="AW14" s="3">
        <f t="shared" si="5"/>
        <v>61094.538461538461</v>
      </c>
      <c r="AX14" s="3">
        <f t="shared" si="5"/>
        <v>61094.538461538461</v>
      </c>
      <c r="AY14" s="3">
        <f t="shared" si="5"/>
        <v>61094.538461538461</v>
      </c>
      <c r="AZ14" s="3">
        <f t="shared" si="5"/>
        <v>61094.538461538461</v>
      </c>
      <c r="BA14" s="3">
        <f t="shared" si="5"/>
        <v>61094.538461538461</v>
      </c>
    </row>
    <row r="15" spans="1:53">
      <c r="A15" s="2">
        <v>2023</v>
      </c>
      <c r="B15" s="130">
        <v>75000</v>
      </c>
      <c r="C15" s="130">
        <v>74516</v>
      </c>
      <c r="D15" s="130">
        <v>74032</v>
      </c>
      <c r="E15" s="130">
        <v>73548</v>
      </c>
      <c r="F15" s="130">
        <v>73064</v>
      </c>
      <c r="G15" s="130">
        <v>72580</v>
      </c>
      <c r="H15" s="130">
        <v>72096</v>
      </c>
      <c r="I15" s="130">
        <v>71612</v>
      </c>
      <c r="J15" s="130">
        <v>71128</v>
      </c>
      <c r="K15" s="130">
        <v>70644</v>
      </c>
      <c r="L15" s="130">
        <v>65213</v>
      </c>
      <c r="M15" s="130">
        <v>62512</v>
      </c>
      <c r="N15" s="130">
        <v>59811</v>
      </c>
      <c r="O15" s="130">
        <v>57110</v>
      </c>
      <c r="P15" s="130">
        <v>54409</v>
      </c>
      <c r="Q15" s="130">
        <v>51708</v>
      </c>
      <c r="R15" s="130">
        <v>49007</v>
      </c>
      <c r="S15" s="130">
        <v>46306</v>
      </c>
      <c r="T15" s="130">
        <v>51456</v>
      </c>
      <c r="U15" s="130">
        <v>52632</v>
      </c>
      <c r="V15" s="130">
        <v>53624</v>
      </c>
      <c r="W15" s="130">
        <v>54616</v>
      </c>
      <c r="X15" s="130">
        <v>65000</v>
      </c>
      <c r="Y15" s="130">
        <v>52666</v>
      </c>
      <c r="Z15" s="130">
        <v>59200</v>
      </c>
      <c r="AA15" s="130">
        <v>51000</v>
      </c>
      <c r="AB15" s="130">
        <v>56200</v>
      </c>
      <c r="AC15" s="130">
        <v>65200</v>
      </c>
      <c r="AD15" s="130">
        <v>67500</v>
      </c>
      <c r="AE15" s="130">
        <v>63200</v>
      </c>
      <c r="AF15" s="130">
        <v>56000</v>
      </c>
      <c r="AG15" s="130">
        <v>49200</v>
      </c>
      <c r="AH15" s="130">
        <v>51000</v>
      </c>
      <c r="AI15" s="130">
        <v>57000</v>
      </c>
      <c r="AJ15" s="130">
        <v>58000</v>
      </c>
      <c r="AK15" s="130">
        <v>59000</v>
      </c>
      <c r="AL15" s="130">
        <v>60000</v>
      </c>
      <c r="AM15" s="130">
        <v>62000</v>
      </c>
      <c r="AN15" s="130">
        <v>63000</v>
      </c>
      <c r="AO15" s="130">
        <v>64000</v>
      </c>
      <c r="AP15" s="130">
        <v>65000</v>
      </c>
      <c r="AQ15" s="130">
        <v>66000</v>
      </c>
      <c r="AR15" s="130">
        <v>67000</v>
      </c>
      <c r="AS15" s="130">
        <v>68000</v>
      </c>
      <c r="AT15" s="130">
        <v>67500</v>
      </c>
      <c r="AU15" s="130">
        <v>66500</v>
      </c>
      <c r="AV15" s="130">
        <v>65500</v>
      </c>
      <c r="AW15" s="130">
        <v>64500</v>
      </c>
      <c r="AX15" s="130">
        <v>63500</v>
      </c>
      <c r="AY15" s="130">
        <v>62100</v>
      </c>
      <c r="AZ15" s="130">
        <v>61200</v>
      </c>
      <c r="BA15" s="131">
        <v>61100</v>
      </c>
    </row>
    <row r="17" spans="1:1">
      <c r="A17" s="10">
        <f>TINV(0.05,7)</f>
        <v>2.3646242515927849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W20"/>
  <sheetViews>
    <sheetView zoomScale="80" zoomScaleNormal="80" workbookViewId="0">
      <selection activeCell="F22" sqref="F22"/>
    </sheetView>
  </sheetViews>
  <sheetFormatPr baseColWidth="10" defaultColWidth="11.453125" defaultRowHeight="14.5"/>
  <cols>
    <col min="1" max="1" width="41.6328125" customWidth="1"/>
  </cols>
  <sheetData>
    <row r="2" spans="1:75">
      <c r="A2" s="107" t="s">
        <v>240</v>
      </c>
      <c r="B2" s="107">
        <v>46</v>
      </c>
      <c r="C2" s="107">
        <v>47</v>
      </c>
      <c r="D2" s="107">
        <v>48</v>
      </c>
      <c r="E2" s="107">
        <v>49</v>
      </c>
      <c r="F2" s="107">
        <v>50</v>
      </c>
      <c r="G2" s="107">
        <v>51</v>
      </c>
      <c r="H2" s="107">
        <v>52</v>
      </c>
      <c r="I2" s="107">
        <v>1</v>
      </c>
      <c r="J2" s="107">
        <v>2</v>
      </c>
      <c r="K2" s="107">
        <v>3</v>
      </c>
      <c r="L2" s="107">
        <v>4</v>
      </c>
      <c r="M2" s="107">
        <v>5</v>
      </c>
      <c r="N2" s="107">
        <v>6</v>
      </c>
      <c r="O2" s="107">
        <v>7</v>
      </c>
      <c r="P2" s="107">
        <v>8</v>
      </c>
      <c r="Q2" s="107">
        <v>9</v>
      </c>
      <c r="R2" s="107">
        <v>10</v>
      </c>
      <c r="S2" s="107">
        <v>11</v>
      </c>
      <c r="T2" s="107">
        <v>12</v>
      </c>
      <c r="U2" s="107">
        <v>13</v>
      </c>
      <c r="V2" s="107">
        <v>14</v>
      </c>
      <c r="W2" s="107">
        <v>15</v>
      </c>
      <c r="X2" s="107">
        <v>16</v>
      </c>
      <c r="Y2" s="107">
        <v>17</v>
      </c>
      <c r="Z2" s="107">
        <v>18</v>
      </c>
      <c r="AA2" s="107">
        <v>19</v>
      </c>
      <c r="AB2" s="107">
        <v>20</v>
      </c>
      <c r="AC2" s="107">
        <v>21</v>
      </c>
      <c r="AD2" s="107">
        <v>22</v>
      </c>
      <c r="AE2" s="107">
        <v>23</v>
      </c>
      <c r="AF2" s="107">
        <v>24</v>
      </c>
      <c r="AG2" s="107">
        <v>25</v>
      </c>
      <c r="AH2" s="107">
        <v>26</v>
      </c>
      <c r="AI2" s="107">
        <v>27</v>
      </c>
      <c r="AJ2" s="107">
        <v>28</v>
      </c>
      <c r="AK2" s="107">
        <v>29</v>
      </c>
      <c r="AL2" s="107">
        <v>30</v>
      </c>
      <c r="AM2" s="107">
        <v>31</v>
      </c>
      <c r="AN2" s="107">
        <v>32</v>
      </c>
      <c r="AO2" s="107">
        <v>33</v>
      </c>
      <c r="AP2" s="107">
        <v>34</v>
      </c>
      <c r="AQ2" s="107">
        <v>35</v>
      </c>
      <c r="AR2" s="107">
        <v>36</v>
      </c>
      <c r="AS2" s="107">
        <v>37</v>
      </c>
      <c r="AT2" s="107">
        <v>38</v>
      </c>
      <c r="AU2" s="107">
        <v>39</v>
      </c>
      <c r="AV2" s="107">
        <v>40</v>
      </c>
      <c r="AW2" s="107">
        <v>41</v>
      </c>
      <c r="AX2" s="107">
        <v>42</v>
      </c>
      <c r="AY2" s="107">
        <v>43</v>
      </c>
      <c r="AZ2" s="107">
        <v>44</v>
      </c>
      <c r="BA2" s="107">
        <v>45</v>
      </c>
      <c r="BB2" s="107">
        <v>46</v>
      </c>
      <c r="BC2" s="107">
        <v>47</v>
      </c>
      <c r="BD2" s="107">
        <v>48</v>
      </c>
      <c r="BE2" s="107">
        <v>49</v>
      </c>
      <c r="BF2" s="107">
        <v>50</v>
      </c>
      <c r="BG2" s="107">
        <v>51</v>
      </c>
      <c r="BH2" s="107">
        <v>52</v>
      </c>
      <c r="BI2" s="107">
        <v>1</v>
      </c>
      <c r="BJ2" s="107">
        <v>2</v>
      </c>
      <c r="BK2" s="107">
        <v>3</v>
      </c>
      <c r="BL2" s="107">
        <v>4</v>
      </c>
      <c r="BM2" s="107">
        <v>5</v>
      </c>
      <c r="BN2" s="107">
        <v>6</v>
      </c>
      <c r="BO2" s="107">
        <v>7</v>
      </c>
      <c r="BP2" s="107">
        <v>8</v>
      </c>
      <c r="BQ2" s="107">
        <v>9</v>
      </c>
      <c r="BR2" s="107">
        <v>10</v>
      </c>
      <c r="BS2" s="107">
        <v>11</v>
      </c>
      <c r="BT2" s="107">
        <v>12</v>
      </c>
      <c r="BU2" s="107">
        <v>13</v>
      </c>
      <c r="BV2" s="107">
        <v>14</v>
      </c>
      <c r="BW2" s="107">
        <v>15</v>
      </c>
    </row>
    <row r="3" spans="1:75">
      <c r="A3" s="108">
        <v>2014</v>
      </c>
      <c r="B3" s="113">
        <v>55945</v>
      </c>
      <c r="C3" s="113">
        <v>56879</v>
      </c>
      <c r="D3" s="113">
        <v>56948</v>
      </c>
      <c r="E3" s="113">
        <v>57214</v>
      </c>
      <c r="F3" s="113">
        <v>57861</v>
      </c>
      <c r="G3" s="113">
        <v>58401</v>
      </c>
      <c r="H3" s="113">
        <v>59210</v>
      </c>
      <c r="I3" s="113">
        <v>40001</v>
      </c>
      <c r="J3" s="113">
        <v>55945</v>
      </c>
      <c r="K3" s="113">
        <v>56879</v>
      </c>
      <c r="L3" s="113">
        <v>56948</v>
      </c>
      <c r="M3" s="113">
        <v>57214</v>
      </c>
      <c r="N3" s="110">
        <v>57861</v>
      </c>
      <c r="O3" s="110">
        <v>58401</v>
      </c>
      <c r="P3" s="110">
        <v>59210</v>
      </c>
      <c r="Q3" s="110">
        <v>58782</v>
      </c>
      <c r="R3" s="110">
        <v>55935</v>
      </c>
      <c r="S3" s="110">
        <v>61268</v>
      </c>
      <c r="T3" s="110">
        <v>51206</v>
      </c>
      <c r="U3" s="110">
        <v>49389</v>
      </c>
      <c r="V3" s="110">
        <v>51939</v>
      </c>
      <c r="W3" s="110">
        <v>50043</v>
      </c>
      <c r="X3" s="110">
        <v>39111</v>
      </c>
      <c r="Y3" s="110">
        <v>51014</v>
      </c>
      <c r="Z3" s="110">
        <v>52582</v>
      </c>
      <c r="AA3" s="110">
        <v>51346</v>
      </c>
      <c r="AB3" s="110">
        <v>54472</v>
      </c>
      <c r="AC3" s="110">
        <v>56117</v>
      </c>
      <c r="AD3" s="110">
        <v>54579</v>
      </c>
      <c r="AE3" s="110">
        <v>54022</v>
      </c>
      <c r="AF3" s="110">
        <v>56873</v>
      </c>
      <c r="AG3" s="110">
        <v>52774</v>
      </c>
      <c r="AH3" s="110">
        <v>47536</v>
      </c>
      <c r="AI3" s="110">
        <v>51411</v>
      </c>
      <c r="AJ3" s="110">
        <v>54609</v>
      </c>
      <c r="AK3" s="110">
        <v>56391</v>
      </c>
      <c r="AL3" s="110">
        <v>60549</v>
      </c>
      <c r="AM3" s="110">
        <v>59744</v>
      </c>
      <c r="AN3" s="110">
        <v>51850</v>
      </c>
      <c r="AO3" s="110">
        <v>49860</v>
      </c>
      <c r="AP3" s="110">
        <v>55381</v>
      </c>
      <c r="AQ3" s="110">
        <v>59206</v>
      </c>
      <c r="AR3" s="110">
        <v>57578</v>
      </c>
      <c r="AS3" s="110">
        <v>59016</v>
      </c>
      <c r="AT3" s="110">
        <v>59492</v>
      </c>
      <c r="AU3" s="110">
        <v>58502</v>
      </c>
      <c r="AV3" s="110">
        <v>59789</v>
      </c>
      <c r="AW3" s="110">
        <v>54820</v>
      </c>
      <c r="AX3" s="110">
        <v>60152</v>
      </c>
      <c r="AY3" s="110">
        <v>61215</v>
      </c>
      <c r="AZ3" s="110">
        <v>54122</v>
      </c>
      <c r="BA3" s="110">
        <v>53890</v>
      </c>
      <c r="BB3" s="110">
        <v>53119</v>
      </c>
      <c r="BC3" s="110">
        <v>54063</v>
      </c>
      <c r="BD3" s="110">
        <v>56092</v>
      </c>
      <c r="BE3" s="110">
        <v>47964</v>
      </c>
      <c r="BF3" s="110">
        <v>48069</v>
      </c>
      <c r="BG3" s="110">
        <v>48921</v>
      </c>
      <c r="BH3" s="110">
        <v>44169</v>
      </c>
      <c r="BI3" s="109">
        <v>40001</v>
      </c>
      <c r="BJ3" s="109">
        <v>55945</v>
      </c>
      <c r="BK3" s="109">
        <v>56879</v>
      </c>
      <c r="BL3" s="109">
        <v>56948</v>
      </c>
      <c r="BM3" s="109">
        <v>57214</v>
      </c>
      <c r="BN3" s="109">
        <v>57861</v>
      </c>
      <c r="BO3" s="109">
        <v>58401</v>
      </c>
      <c r="BP3" s="109">
        <v>59210</v>
      </c>
      <c r="BQ3" s="109">
        <v>58782</v>
      </c>
      <c r="BR3" s="109">
        <v>55935</v>
      </c>
      <c r="BS3" s="109">
        <v>61268</v>
      </c>
      <c r="BT3" s="109">
        <v>51206</v>
      </c>
      <c r="BU3" s="109">
        <v>49389</v>
      </c>
      <c r="BV3" s="109">
        <v>51939</v>
      </c>
      <c r="BW3" s="109">
        <v>50043</v>
      </c>
    </row>
    <row r="4" spans="1:75">
      <c r="A4" s="108">
        <v>2015</v>
      </c>
      <c r="B4" s="113">
        <v>57206</v>
      </c>
      <c r="C4" s="113">
        <v>57014</v>
      </c>
      <c r="D4" s="113">
        <v>56258</v>
      </c>
      <c r="E4" s="113">
        <v>56562</v>
      </c>
      <c r="F4" s="113">
        <v>57946</v>
      </c>
      <c r="G4" s="113">
        <v>60319</v>
      </c>
      <c r="H4" s="113">
        <v>62398</v>
      </c>
      <c r="I4" s="113">
        <v>52289</v>
      </c>
      <c r="J4" s="113">
        <v>57206</v>
      </c>
      <c r="K4" s="113">
        <v>57014</v>
      </c>
      <c r="L4" s="113">
        <v>56258</v>
      </c>
      <c r="M4" s="113">
        <v>56562</v>
      </c>
      <c r="N4" s="110">
        <v>57946</v>
      </c>
      <c r="O4" s="110">
        <v>60319</v>
      </c>
      <c r="P4" s="110">
        <v>62398</v>
      </c>
      <c r="Q4" s="110">
        <v>61998</v>
      </c>
      <c r="R4" s="110">
        <v>64778</v>
      </c>
      <c r="S4" s="110">
        <v>59871</v>
      </c>
      <c r="T4" s="110">
        <v>56731</v>
      </c>
      <c r="U4" s="110">
        <v>42719</v>
      </c>
      <c r="V4" s="110">
        <v>58163</v>
      </c>
      <c r="W4" s="110">
        <v>54471</v>
      </c>
      <c r="X4" s="110">
        <v>58327</v>
      </c>
      <c r="Y4" s="110">
        <v>50922</v>
      </c>
      <c r="Z4" s="110">
        <v>59866</v>
      </c>
      <c r="AA4" s="110">
        <v>59812</v>
      </c>
      <c r="AB4" s="110">
        <v>63037</v>
      </c>
      <c r="AC4" s="110">
        <v>64583</v>
      </c>
      <c r="AD4" s="110">
        <v>59843</v>
      </c>
      <c r="AE4" s="110">
        <v>57086</v>
      </c>
      <c r="AF4" s="110">
        <v>62583</v>
      </c>
      <c r="AG4" s="110">
        <v>56359</v>
      </c>
      <c r="AH4" s="110">
        <v>57723</v>
      </c>
      <c r="AI4" s="110">
        <v>60870</v>
      </c>
      <c r="AJ4" s="110">
        <v>57149</v>
      </c>
      <c r="AK4" s="110">
        <v>59661</v>
      </c>
      <c r="AL4" s="110">
        <v>61718</v>
      </c>
      <c r="AM4" s="110">
        <v>55523</v>
      </c>
      <c r="AN4" s="110">
        <v>55349</v>
      </c>
      <c r="AO4" s="110">
        <v>58120</v>
      </c>
      <c r="AP4" s="110">
        <v>59954</v>
      </c>
      <c r="AQ4" s="110">
        <v>59571</v>
      </c>
      <c r="AR4" s="110">
        <v>58546</v>
      </c>
      <c r="AS4" s="110">
        <v>62901</v>
      </c>
      <c r="AT4" s="110">
        <v>64674</v>
      </c>
      <c r="AU4" s="110">
        <v>62683</v>
      </c>
      <c r="AV4" s="110">
        <v>57190</v>
      </c>
      <c r="AW4" s="110">
        <v>60748</v>
      </c>
      <c r="AX4" s="110">
        <v>66118</v>
      </c>
      <c r="AY4" s="110">
        <v>60111</v>
      </c>
      <c r="AZ4" s="110">
        <v>59610</v>
      </c>
      <c r="BA4" s="110">
        <v>57973</v>
      </c>
      <c r="BB4" s="110">
        <v>60767</v>
      </c>
      <c r="BC4" s="110">
        <v>62930</v>
      </c>
      <c r="BD4" s="110">
        <v>58836</v>
      </c>
      <c r="BE4" s="110">
        <v>60871</v>
      </c>
      <c r="BF4" s="110">
        <v>59931</v>
      </c>
      <c r="BG4" s="110">
        <v>50777</v>
      </c>
      <c r="BH4" s="110">
        <v>51304</v>
      </c>
      <c r="BI4" s="109">
        <v>52289</v>
      </c>
      <c r="BJ4" s="109">
        <v>57206</v>
      </c>
      <c r="BK4" s="109">
        <v>57014</v>
      </c>
      <c r="BL4" s="109">
        <v>56258</v>
      </c>
      <c r="BM4" s="109">
        <v>56562</v>
      </c>
      <c r="BN4" s="109">
        <v>57946</v>
      </c>
      <c r="BO4" s="109">
        <v>60319</v>
      </c>
      <c r="BP4" s="109">
        <v>62398</v>
      </c>
      <c r="BQ4" s="109">
        <v>61998</v>
      </c>
      <c r="BR4" s="109">
        <v>64778</v>
      </c>
      <c r="BS4" s="109">
        <v>59871</v>
      </c>
      <c r="BT4" s="109">
        <v>56731</v>
      </c>
      <c r="BU4" s="109">
        <v>42719</v>
      </c>
      <c r="BV4" s="109">
        <v>58163</v>
      </c>
      <c r="BW4" s="109">
        <v>54471</v>
      </c>
    </row>
    <row r="5" spans="1:75">
      <c r="A5" s="108">
        <v>2016</v>
      </c>
      <c r="B5" s="113">
        <v>69073</v>
      </c>
      <c r="C5" s="113">
        <v>75312</v>
      </c>
      <c r="D5" s="113">
        <v>74077</v>
      </c>
      <c r="E5" s="113">
        <v>74291</v>
      </c>
      <c r="F5" s="113">
        <v>78909</v>
      </c>
      <c r="G5" s="113">
        <v>79504</v>
      </c>
      <c r="H5" s="113">
        <v>78998</v>
      </c>
      <c r="I5" s="113">
        <v>67162</v>
      </c>
      <c r="J5" s="113">
        <v>69073</v>
      </c>
      <c r="K5" s="113">
        <v>75312</v>
      </c>
      <c r="L5" s="113">
        <v>74077</v>
      </c>
      <c r="M5" s="113">
        <v>74291</v>
      </c>
      <c r="N5" s="110">
        <v>78909</v>
      </c>
      <c r="O5" s="110">
        <v>79504</v>
      </c>
      <c r="P5" s="110">
        <v>78998</v>
      </c>
      <c r="Q5" s="110">
        <v>78779</v>
      </c>
      <c r="R5" s="110">
        <v>75556</v>
      </c>
      <c r="S5" s="110">
        <v>65466</v>
      </c>
      <c r="T5" s="110">
        <v>49485</v>
      </c>
      <c r="U5" s="110">
        <v>68003</v>
      </c>
      <c r="V5" s="110">
        <v>67029</v>
      </c>
      <c r="W5" s="110">
        <v>67936</v>
      </c>
      <c r="X5" s="110">
        <v>65218</v>
      </c>
      <c r="Y5" s="110">
        <v>63954</v>
      </c>
      <c r="Z5" s="110">
        <v>61346</v>
      </c>
      <c r="AA5" s="110">
        <v>62741</v>
      </c>
      <c r="AB5" s="110">
        <v>68695</v>
      </c>
      <c r="AC5" s="110">
        <v>63210</v>
      </c>
      <c r="AD5" s="110">
        <v>61153</v>
      </c>
      <c r="AE5" s="110">
        <v>68490</v>
      </c>
      <c r="AF5" s="110">
        <v>69937</v>
      </c>
      <c r="AG5" s="110">
        <v>69488</v>
      </c>
      <c r="AH5" s="110">
        <v>61194</v>
      </c>
      <c r="AI5" s="110">
        <v>66330</v>
      </c>
      <c r="AJ5" s="110">
        <v>66468</v>
      </c>
      <c r="AK5" s="110">
        <v>63579</v>
      </c>
      <c r="AL5" s="110">
        <v>64572</v>
      </c>
      <c r="AM5" s="110">
        <v>65988</v>
      </c>
      <c r="AN5" s="110">
        <v>58424</v>
      </c>
      <c r="AO5" s="110">
        <v>61540</v>
      </c>
      <c r="AP5" s="110">
        <v>67193</v>
      </c>
      <c r="AQ5" s="110">
        <v>63016</v>
      </c>
      <c r="AR5" s="110">
        <v>66563</v>
      </c>
      <c r="AS5" s="110">
        <v>65104</v>
      </c>
      <c r="AT5" s="110">
        <v>65404</v>
      </c>
      <c r="AU5" s="110">
        <v>64460</v>
      </c>
      <c r="AV5" s="110">
        <v>64796</v>
      </c>
      <c r="AW5" s="110">
        <v>55243</v>
      </c>
      <c r="AX5" s="110">
        <v>62604</v>
      </c>
      <c r="AY5" s="110">
        <v>63734</v>
      </c>
      <c r="AZ5" s="110">
        <v>55464</v>
      </c>
      <c r="BA5" s="110">
        <v>62654</v>
      </c>
      <c r="BB5" s="110">
        <v>62186</v>
      </c>
      <c r="BC5" s="110">
        <v>63504</v>
      </c>
      <c r="BD5" s="110">
        <v>59852</v>
      </c>
      <c r="BE5" s="110">
        <v>56099</v>
      </c>
      <c r="BF5" s="110">
        <v>61129</v>
      </c>
      <c r="BG5" s="110">
        <v>55373</v>
      </c>
      <c r="BH5" s="110">
        <v>53712</v>
      </c>
      <c r="BI5" s="109">
        <v>67162</v>
      </c>
      <c r="BJ5" s="109">
        <v>69073</v>
      </c>
      <c r="BK5" s="109">
        <v>75312</v>
      </c>
      <c r="BL5" s="109">
        <v>74077</v>
      </c>
      <c r="BM5" s="109">
        <v>74291</v>
      </c>
      <c r="BN5" s="109">
        <v>78909</v>
      </c>
      <c r="BO5" s="109">
        <v>79504</v>
      </c>
      <c r="BP5" s="109">
        <v>78998</v>
      </c>
      <c r="BQ5" s="109">
        <v>78779</v>
      </c>
      <c r="BR5" s="109">
        <v>75556</v>
      </c>
      <c r="BS5" s="109">
        <v>65466</v>
      </c>
      <c r="BT5" s="109">
        <v>49485</v>
      </c>
      <c r="BU5" s="109">
        <v>68003</v>
      </c>
      <c r="BV5" s="109">
        <v>67029</v>
      </c>
      <c r="BW5" s="109">
        <v>67936</v>
      </c>
    </row>
    <row r="6" spans="1:75">
      <c r="A6" s="108">
        <v>2017</v>
      </c>
      <c r="B6" s="113">
        <v>61230</v>
      </c>
      <c r="C6" s="113">
        <v>61248</v>
      </c>
      <c r="D6" s="113">
        <v>61568</v>
      </c>
      <c r="E6" s="113">
        <v>62040</v>
      </c>
      <c r="F6" s="113">
        <v>62729</v>
      </c>
      <c r="G6" s="113">
        <v>65231</v>
      </c>
      <c r="H6" s="113">
        <v>65419</v>
      </c>
      <c r="I6" s="113">
        <v>53328</v>
      </c>
      <c r="J6" s="113">
        <v>61230</v>
      </c>
      <c r="K6" s="113">
        <v>61248</v>
      </c>
      <c r="L6" s="113">
        <v>61568</v>
      </c>
      <c r="M6" s="113">
        <v>62040</v>
      </c>
      <c r="N6" s="110">
        <v>62729</v>
      </c>
      <c r="O6" s="110">
        <v>65231</v>
      </c>
      <c r="P6" s="110">
        <v>65419</v>
      </c>
      <c r="Q6" s="110">
        <v>64472</v>
      </c>
      <c r="R6" s="110">
        <v>64847</v>
      </c>
      <c r="S6" s="110">
        <v>57933</v>
      </c>
      <c r="T6" s="110">
        <v>59059</v>
      </c>
      <c r="U6" s="110">
        <v>58260</v>
      </c>
      <c r="V6" s="110">
        <v>58471</v>
      </c>
      <c r="W6" s="110">
        <v>43540</v>
      </c>
      <c r="X6" s="110">
        <v>61790</v>
      </c>
      <c r="Y6" s="110">
        <v>52801</v>
      </c>
      <c r="Z6" s="110">
        <v>57329</v>
      </c>
      <c r="AA6" s="110">
        <v>58711</v>
      </c>
      <c r="AB6" s="110">
        <v>61946</v>
      </c>
      <c r="AC6" s="110">
        <v>56855</v>
      </c>
      <c r="AD6" s="110">
        <v>58602</v>
      </c>
      <c r="AE6" s="110">
        <v>60583</v>
      </c>
      <c r="AF6" s="110">
        <v>54779</v>
      </c>
      <c r="AG6" s="110">
        <v>51637</v>
      </c>
      <c r="AH6" s="110">
        <v>50603</v>
      </c>
      <c r="AI6" s="110">
        <v>59505</v>
      </c>
      <c r="AJ6" s="110">
        <v>61856</v>
      </c>
      <c r="AK6" s="110">
        <v>56778</v>
      </c>
      <c r="AL6" s="110">
        <v>62307</v>
      </c>
      <c r="AM6" s="110">
        <v>57034</v>
      </c>
      <c r="AN6" s="110">
        <v>62230</v>
      </c>
      <c r="AO6" s="110">
        <v>57150</v>
      </c>
      <c r="AP6" s="110">
        <v>63113</v>
      </c>
      <c r="AQ6" s="110">
        <v>64157</v>
      </c>
      <c r="AR6" s="110">
        <v>64443</v>
      </c>
      <c r="AS6" s="110">
        <v>63572</v>
      </c>
      <c r="AT6" s="110">
        <v>65262</v>
      </c>
      <c r="AU6" s="110">
        <v>68215</v>
      </c>
      <c r="AV6" s="110">
        <v>68691</v>
      </c>
      <c r="AW6" s="110">
        <v>60405</v>
      </c>
      <c r="AX6" s="110">
        <v>66897</v>
      </c>
      <c r="AY6" s="110">
        <v>63548</v>
      </c>
      <c r="AZ6" s="110">
        <v>59341</v>
      </c>
      <c r="BA6" s="110">
        <v>57972</v>
      </c>
      <c r="BB6" s="110">
        <v>60330</v>
      </c>
      <c r="BC6" s="110">
        <v>60269</v>
      </c>
      <c r="BD6" s="110">
        <v>59385</v>
      </c>
      <c r="BE6" s="110">
        <v>50411</v>
      </c>
      <c r="BF6" s="110">
        <v>56295</v>
      </c>
      <c r="BG6" s="110">
        <v>50705</v>
      </c>
      <c r="BH6" s="110">
        <v>40725</v>
      </c>
      <c r="BI6" s="109">
        <v>53328</v>
      </c>
      <c r="BJ6" s="109">
        <v>61230</v>
      </c>
      <c r="BK6" s="109">
        <v>61248</v>
      </c>
      <c r="BL6" s="109">
        <v>61568</v>
      </c>
      <c r="BM6" s="109">
        <v>62040</v>
      </c>
      <c r="BN6" s="109">
        <v>62729</v>
      </c>
      <c r="BO6" s="109">
        <v>65231</v>
      </c>
      <c r="BP6" s="109">
        <v>65419</v>
      </c>
      <c r="BQ6" s="109">
        <v>64472</v>
      </c>
      <c r="BR6" s="109">
        <v>64847</v>
      </c>
      <c r="BS6" s="109">
        <v>57933</v>
      </c>
      <c r="BT6" s="109">
        <v>59059</v>
      </c>
      <c r="BU6" s="109">
        <v>58260</v>
      </c>
      <c r="BV6" s="109">
        <v>58471</v>
      </c>
      <c r="BW6" s="109">
        <v>43540</v>
      </c>
    </row>
    <row r="7" spans="1:75">
      <c r="A7" s="108">
        <v>2018</v>
      </c>
      <c r="B7" s="113">
        <v>63850</v>
      </c>
      <c r="C7" s="113">
        <v>66527</v>
      </c>
      <c r="D7" s="113">
        <v>65515</v>
      </c>
      <c r="E7" s="113">
        <v>67929</v>
      </c>
      <c r="F7" s="113">
        <v>70136</v>
      </c>
      <c r="G7" s="113">
        <v>71001</v>
      </c>
      <c r="H7" s="113">
        <v>72331</v>
      </c>
      <c r="I7" s="113">
        <v>61874</v>
      </c>
      <c r="J7" s="113">
        <v>63850</v>
      </c>
      <c r="K7" s="113">
        <v>66527</v>
      </c>
      <c r="L7" s="113">
        <v>65515</v>
      </c>
      <c r="M7" s="113">
        <v>67929</v>
      </c>
      <c r="N7" s="110">
        <v>70136</v>
      </c>
      <c r="O7" s="110">
        <v>71001</v>
      </c>
      <c r="P7" s="110">
        <v>72331</v>
      </c>
      <c r="Q7" s="110">
        <v>67182</v>
      </c>
      <c r="R7" s="110">
        <v>71684</v>
      </c>
      <c r="S7" s="110">
        <v>64042</v>
      </c>
      <c r="T7" s="110">
        <v>64778</v>
      </c>
      <c r="U7" s="110">
        <v>50949</v>
      </c>
      <c r="V7" s="110">
        <v>66658</v>
      </c>
      <c r="W7" s="110">
        <v>66656</v>
      </c>
      <c r="X7" s="110">
        <v>67483</v>
      </c>
      <c r="Y7" s="110">
        <v>64402</v>
      </c>
      <c r="Z7" s="110">
        <v>60617</v>
      </c>
      <c r="AA7" s="110">
        <v>59325</v>
      </c>
      <c r="AB7" s="110">
        <v>66100</v>
      </c>
      <c r="AC7" s="110">
        <v>73072</v>
      </c>
      <c r="AD7" s="110">
        <v>63697</v>
      </c>
      <c r="AE7" s="110">
        <v>64253</v>
      </c>
      <c r="AF7" s="110">
        <v>64264</v>
      </c>
      <c r="AG7" s="110">
        <v>64715</v>
      </c>
      <c r="AH7" s="110">
        <v>57574</v>
      </c>
      <c r="AI7" s="110">
        <v>60608</v>
      </c>
      <c r="AJ7" s="110">
        <v>64869</v>
      </c>
      <c r="AK7" s="110">
        <v>57086</v>
      </c>
      <c r="AL7" s="110">
        <v>62866</v>
      </c>
      <c r="AM7" s="110">
        <v>58172</v>
      </c>
      <c r="AN7" s="110">
        <v>56616</v>
      </c>
      <c r="AO7" s="110">
        <v>54835</v>
      </c>
      <c r="AP7" s="110">
        <v>63333</v>
      </c>
      <c r="AQ7" s="110">
        <v>67584</v>
      </c>
      <c r="AR7" s="110">
        <v>67470</v>
      </c>
      <c r="AS7" s="110">
        <v>66715</v>
      </c>
      <c r="AT7" s="110">
        <v>65478</v>
      </c>
      <c r="AU7" s="110">
        <v>63702</v>
      </c>
      <c r="AV7" s="110">
        <v>64466</v>
      </c>
      <c r="AW7" s="110">
        <v>55225</v>
      </c>
      <c r="AX7" s="110">
        <v>63072</v>
      </c>
      <c r="AY7" s="110">
        <v>63707</v>
      </c>
      <c r="AZ7" s="110">
        <v>57419</v>
      </c>
      <c r="BA7" s="110">
        <v>54977</v>
      </c>
      <c r="BB7" s="110">
        <v>59922</v>
      </c>
      <c r="BC7" s="110">
        <v>63958</v>
      </c>
      <c r="BD7" s="110">
        <v>59505</v>
      </c>
      <c r="BE7" s="110">
        <v>55710</v>
      </c>
      <c r="BF7" s="110">
        <v>60222</v>
      </c>
      <c r="BG7" s="110">
        <v>53459</v>
      </c>
      <c r="BH7" s="110">
        <v>50462</v>
      </c>
      <c r="BI7" s="109">
        <v>61874</v>
      </c>
      <c r="BJ7" s="109">
        <v>63850</v>
      </c>
      <c r="BK7" s="109">
        <v>66527</v>
      </c>
      <c r="BL7" s="109">
        <v>65515</v>
      </c>
      <c r="BM7" s="109">
        <v>67929</v>
      </c>
      <c r="BN7" s="109">
        <v>70136</v>
      </c>
      <c r="BO7" s="109">
        <v>71001</v>
      </c>
      <c r="BP7" s="109">
        <v>72331</v>
      </c>
      <c r="BQ7" s="109">
        <v>67182</v>
      </c>
      <c r="BR7" s="109">
        <v>71684</v>
      </c>
      <c r="BS7" s="109">
        <v>64042</v>
      </c>
      <c r="BT7" s="109">
        <v>64778</v>
      </c>
      <c r="BU7" s="109">
        <v>50949</v>
      </c>
      <c r="BV7" s="109">
        <v>66658</v>
      </c>
      <c r="BW7" s="109">
        <v>66656</v>
      </c>
    </row>
    <row r="8" spans="1:75">
      <c r="A8" s="108">
        <v>2019</v>
      </c>
      <c r="B8" s="113">
        <v>74614</v>
      </c>
      <c r="C8" s="113">
        <v>82852</v>
      </c>
      <c r="D8" s="113">
        <v>81077</v>
      </c>
      <c r="E8" s="113">
        <v>77704</v>
      </c>
      <c r="F8" s="113">
        <v>82061</v>
      </c>
      <c r="G8" s="113">
        <v>84768</v>
      </c>
      <c r="H8" s="113">
        <v>89987</v>
      </c>
      <c r="I8" s="113">
        <v>52040</v>
      </c>
      <c r="J8" s="113">
        <v>74614</v>
      </c>
      <c r="K8" s="113">
        <v>82852</v>
      </c>
      <c r="L8" s="113">
        <v>81077</v>
      </c>
      <c r="M8" s="113">
        <v>77704</v>
      </c>
      <c r="N8" s="110">
        <v>82061</v>
      </c>
      <c r="O8" s="110">
        <v>84768</v>
      </c>
      <c r="P8" s="110">
        <v>89987</v>
      </c>
      <c r="Q8" s="110">
        <v>81693</v>
      </c>
      <c r="R8" s="110">
        <v>84456</v>
      </c>
      <c r="S8" s="110">
        <v>82805</v>
      </c>
      <c r="T8" s="110">
        <v>76549</v>
      </c>
      <c r="U8" s="110">
        <v>78168</v>
      </c>
      <c r="V8" s="110">
        <v>82139</v>
      </c>
      <c r="W8" s="110">
        <v>73738</v>
      </c>
      <c r="X8" s="110">
        <v>54327</v>
      </c>
      <c r="Y8" s="110">
        <v>69406</v>
      </c>
      <c r="Z8" s="110">
        <v>61765</v>
      </c>
      <c r="AA8" s="110">
        <v>65718</v>
      </c>
      <c r="AB8" s="110">
        <v>65483</v>
      </c>
      <c r="AC8" s="110">
        <v>65385</v>
      </c>
      <c r="AD8" s="110">
        <v>59006</v>
      </c>
      <c r="AE8" s="110">
        <v>61156</v>
      </c>
      <c r="AF8" s="110">
        <v>65602</v>
      </c>
      <c r="AG8" s="110">
        <v>58865</v>
      </c>
      <c r="AH8" s="110">
        <v>53961</v>
      </c>
      <c r="AI8" s="110">
        <v>61653</v>
      </c>
      <c r="AJ8" s="110">
        <v>61130</v>
      </c>
      <c r="AK8" s="110">
        <v>59766</v>
      </c>
      <c r="AL8" s="110">
        <v>62931</v>
      </c>
      <c r="AM8" s="110">
        <v>62216</v>
      </c>
      <c r="AN8" s="110">
        <v>55963</v>
      </c>
      <c r="AO8" s="110">
        <v>54312</v>
      </c>
      <c r="AP8" s="110">
        <v>60089</v>
      </c>
      <c r="AQ8" s="110">
        <v>63567</v>
      </c>
      <c r="AR8" s="110">
        <v>66740</v>
      </c>
      <c r="AS8" s="110">
        <v>66808</v>
      </c>
      <c r="AT8" s="110">
        <v>67870</v>
      </c>
      <c r="AU8" s="110">
        <v>64323</v>
      </c>
      <c r="AV8" s="110">
        <v>61714</v>
      </c>
      <c r="AW8" s="110">
        <v>53471</v>
      </c>
      <c r="AX8" s="110">
        <v>58754</v>
      </c>
      <c r="AY8" s="110">
        <v>59786</v>
      </c>
      <c r="AZ8" s="110">
        <v>52233</v>
      </c>
      <c r="BA8" s="110">
        <v>57082</v>
      </c>
      <c r="BB8" s="110">
        <v>56870</v>
      </c>
      <c r="BC8" s="110">
        <v>53577</v>
      </c>
      <c r="BD8" s="110">
        <v>53639</v>
      </c>
      <c r="BE8" s="110">
        <v>66195</v>
      </c>
      <c r="BF8" s="110">
        <v>58115</v>
      </c>
      <c r="BG8" s="110">
        <v>82544</v>
      </c>
      <c r="BH8" s="110">
        <v>46997</v>
      </c>
      <c r="BI8" s="109">
        <v>52040</v>
      </c>
      <c r="BJ8" s="109">
        <v>74614</v>
      </c>
      <c r="BK8" s="109">
        <v>82852</v>
      </c>
      <c r="BL8" s="109">
        <v>81077</v>
      </c>
      <c r="BM8" s="109">
        <v>77704</v>
      </c>
      <c r="BN8" s="109">
        <v>82061</v>
      </c>
      <c r="BO8" s="109">
        <v>84768</v>
      </c>
      <c r="BP8" s="109">
        <v>89987</v>
      </c>
      <c r="BQ8" s="109">
        <v>81693</v>
      </c>
      <c r="BR8" s="109">
        <v>84456</v>
      </c>
      <c r="BS8" s="109">
        <v>82805</v>
      </c>
      <c r="BT8" s="109">
        <v>76549</v>
      </c>
      <c r="BU8" s="109">
        <v>78168</v>
      </c>
      <c r="BV8" s="109">
        <v>82139</v>
      </c>
      <c r="BW8" s="109">
        <v>73738</v>
      </c>
    </row>
    <row r="9" spans="1:75">
      <c r="A9" s="108">
        <v>2020</v>
      </c>
      <c r="B9" s="113">
        <v>61228</v>
      </c>
      <c r="C9" s="113">
        <v>65108</v>
      </c>
      <c r="D9" s="113">
        <v>63561</v>
      </c>
      <c r="E9" s="113">
        <v>68937</v>
      </c>
      <c r="F9" s="113">
        <v>69014</v>
      </c>
      <c r="G9" s="113">
        <v>71970</v>
      </c>
      <c r="H9" s="113">
        <v>72009</v>
      </c>
      <c r="I9" s="113">
        <v>43791</v>
      </c>
      <c r="J9" s="113">
        <v>61228</v>
      </c>
      <c r="K9" s="113">
        <v>65108</v>
      </c>
      <c r="L9" s="113">
        <v>63561</v>
      </c>
      <c r="M9" s="113">
        <v>68937</v>
      </c>
      <c r="N9" s="110">
        <v>69014</v>
      </c>
      <c r="O9" s="110">
        <v>71970</v>
      </c>
      <c r="P9" s="110">
        <v>72009</v>
      </c>
      <c r="Q9" s="110">
        <v>81031</v>
      </c>
      <c r="R9" s="110">
        <v>82351</v>
      </c>
      <c r="S9" s="110">
        <v>73510</v>
      </c>
      <c r="T9" s="110">
        <v>49326</v>
      </c>
      <c r="U9" s="110">
        <v>22755</v>
      </c>
      <c r="V9" s="110">
        <v>19381</v>
      </c>
      <c r="W9" s="110">
        <v>16858</v>
      </c>
      <c r="X9" s="110">
        <v>16477</v>
      </c>
      <c r="Y9" s="110">
        <v>16504</v>
      </c>
      <c r="Z9" s="110">
        <v>16988</v>
      </c>
      <c r="AA9" s="110">
        <v>19362</v>
      </c>
      <c r="AB9" s="110">
        <v>21535</v>
      </c>
      <c r="AC9" s="110">
        <v>21061</v>
      </c>
      <c r="AD9" s="110">
        <v>20010</v>
      </c>
      <c r="AE9" s="110">
        <v>21161</v>
      </c>
      <c r="AF9" s="110">
        <v>19501</v>
      </c>
      <c r="AG9" s="110">
        <v>18316</v>
      </c>
      <c r="AH9" s="110">
        <v>22025</v>
      </c>
      <c r="AI9" s="110">
        <v>20937</v>
      </c>
      <c r="AJ9" s="110">
        <v>25362</v>
      </c>
      <c r="AK9" s="110">
        <v>29945</v>
      </c>
      <c r="AL9" s="110">
        <v>21943</v>
      </c>
      <c r="AM9" s="110">
        <v>29810</v>
      </c>
      <c r="AN9" s="110">
        <v>27213</v>
      </c>
      <c r="AO9" s="110">
        <v>35523</v>
      </c>
      <c r="AP9" s="110">
        <v>29671</v>
      </c>
      <c r="AQ9" s="110">
        <v>30989</v>
      </c>
      <c r="AR9" s="110">
        <v>30581</v>
      </c>
      <c r="AS9" s="110">
        <v>31790</v>
      </c>
      <c r="AT9" s="110">
        <v>32525</v>
      </c>
      <c r="AU9" s="110">
        <v>35673</v>
      </c>
      <c r="AV9" s="110">
        <v>35340</v>
      </c>
      <c r="AW9" s="110">
        <v>28383</v>
      </c>
      <c r="AX9" s="110">
        <v>38472</v>
      </c>
      <c r="AY9" s="110">
        <v>33221</v>
      </c>
      <c r="AZ9" s="110">
        <v>31001</v>
      </c>
      <c r="BA9" s="110">
        <v>40875</v>
      </c>
      <c r="BB9" s="110">
        <v>34291</v>
      </c>
      <c r="BC9" s="110">
        <v>32555</v>
      </c>
      <c r="BD9" s="110">
        <v>35572</v>
      </c>
      <c r="BE9" s="110">
        <v>30907</v>
      </c>
      <c r="BF9" s="110">
        <v>31645</v>
      </c>
      <c r="BG9" s="110">
        <v>31476</v>
      </c>
      <c r="BH9" s="110">
        <v>52352</v>
      </c>
      <c r="BI9" s="109">
        <v>43791</v>
      </c>
      <c r="BJ9" s="109">
        <v>61228</v>
      </c>
      <c r="BK9" s="109">
        <v>65108</v>
      </c>
      <c r="BL9" s="109">
        <v>63561</v>
      </c>
      <c r="BM9" s="109">
        <v>68937</v>
      </c>
      <c r="BN9" s="109">
        <v>69014</v>
      </c>
      <c r="BO9" s="109">
        <v>71970</v>
      </c>
      <c r="BP9" s="109">
        <v>72009</v>
      </c>
      <c r="BQ9" s="109">
        <v>81031</v>
      </c>
      <c r="BR9" s="109">
        <v>82351</v>
      </c>
      <c r="BS9" s="109">
        <v>73510</v>
      </c>
      <c r="BT9" s="109">
        <v>49326</v>
      </c>
      <c r="BU9" s="109">
        <v>22755</v>
      </c>
      <c r="BV9" s="109">
        <v>19381</v>
      </c>
      <c r="BW9" s="109">
        <v>16858</v>
      </c>
    </row>
    <row r="10" spans="1:75">
      <c r="A10" s="108">
        <v>2021</v>
      </c>
      <c r="B10" s="113">
        <v>29919</v>
      </c>
      <c r="C10" s="113">
        <v>33890</v>
      </c>
      <c r="D10" s="113">
        <v>32892</v>
      </c>
      <c r="E10" s="113">
        <v>34707</v>
      </c>
      <c r="F10" s="113">
        <v>36410</v>
      </c>
      <c r="G10" s="113">
        <v>36198</v>
      </c>
      <c r="H10" s="113">
        <v>35275</v>
      </c>
      <c r="I10" s="113">
        <v>33298</v>
      </c>
      <c r="J10" s="113">
        <v>29919</v>
      </c>
      <c r="K10" s="113">
        <v>33890</v>
      </c>
      <c r="L10" s="113">
        <v>32892</v>
      </c>
      <c r="M10" s="113">
        <v>34707</v>
      </c>
      <c r="N10" s="110">
        <v>36410</v>
      </c>
      <c r="O10" s="110">
        <v>36198</v>
      </c>
      <c r="P10" s="110">
        <v>35275</v>
      </c>
      <c r="Q10" s="110">
        <v>39226</v>
      </c>
      <c r="R10" s="110">
        <v>39586</v>
      </c>
      <c r="S10" s="110">
        <v>33950</v>
      </c>
      <c r="T10" s="110">
        <v>34731</v>
      </c>
      <c r="U10" s="110">
        <v>25884</v>
      </c>
      <c r="V10" s="110">
        <v>34678</v>
      </c>
      <c r="W10" s="110">
        <v>34317</v>
      </c>
      <c r="X10" s="110">
        <v>37419</v>
      </c>
      <c r="Y10" s="110">
        <v>28011</v>
      </c>
      <c r="Z10" s="110">
        <v>32352</v>
      </c>
      <c r="AA10" s="110">
        <v>28955</v>
      </c>
      <c r="AB10" s="110">
        <v>30528</v>
      </c>
      <c r="AC10" s="110">
        <v>33485</v>
      </c>
      <c r="AD10" s="110">
        <v>29286</v>
      </c>
      <c r="AE10" s="110">
        <v>31622</v>
      </c>
      <c r="AF10" s="110">
        <v>34443</v>
      </c>
      <c r="AG10" s="110">
        <v>36026</v>
      </c>
      <c r="AH10" s="110">
        <v>35650</v>
      </c>
      <c r="AI10" s="110">
        <v>33537</v>
      </c>
      <c r="AJ10" s="110">
        <v>34983</v>
      </c>
      <c r="AK10" s="110">
        <v>35506</v>
      </c>
      <c r="AL10" s="110">
        <v>40842</v>
      </c>
      <c r="AM10" s="110">
        <v>35694</v>
      </c>
      <c r="AN10" s="110">
        <v>36324</v>
      </c>
      <c r="AO10" s="110">
        <v>36674</v>
      </c>
      <c r="AP10" s="110">
        <v>43022</v>
      </c>
      <c r="AQ10" s="110">
        <v>40737</v>
      </c>
      <c r="AR10" s="110">
        <v>45609</v>
      </c>
      <c r="AS10" s="110">
        <v>47790</v>
      </c>
      <c r="AT10" s="110">
        <v>49033</v>
      </c>
      <c r="AU10" s="110">
        <v>44816</v>
      </c>
      <c r="AV10" s="110">
        <v>49306</v>
      </c>
      <c r="AW10" s="110">
        <v>43809</v>
      </c>
      <c r="AX10" s="110">
        <v>45780</v>
      </c>
      <c r="AY10" s="110">
        <v>43472</v>
      </c>
      <c r="AZ10" s="110">
        <v>48265</v>
      </c>
      <c r="BA10" s="110">
        <v>44024</v>
      </c>
      <c r="BB10" s="110">
        <v>46925</v>
      </c>
      <c r="BC10" s="110">
        <v>48894</v>
      </c>
      <c r="BD10" s="110">
        <v>47458</v>
      </c>
      <c r="BE10" s="110">
        <v>45668</v>
      </c>
      <c r="BF10" s="110">
        <v>47136</v>
      </c>
      <c r="BG10" s="110">
        <v>45058</v>
      </c>
      <c r="BH10" s="110">
        <v>38151</v>
      </c>
      <c r="BI10" s="109">
        <v>33298</v>
      </c>
      <c r="BJ10" s="109">
        <v>29919</v>
      </c>
      <c r="BK10" s="109">
        <v>33890</v>
      </c>
      <c r="BL10" s="109">
        <v>32892</v>
      </c>
      <c r="BM10" s="109">
        <v>34707</v>
      </c>
      <c r="BN10" s="109">
        <v>36410</v>
      </c>
      <c r="BO10" s="109">
        <v>36198</v>
      </c>
      <c r="BP10" s="109">
        <v>35275</v>
      </c>
      <c r="BQ10" s="109">
        <v>39226</v>
      </c>
      <c r="BR10" s="109">
        <v>39586</v>
      </c>
      <c r="BS10" s="109">
        <v>33950</v>
      </c>
      <c r="BT10" s="109">
        <v>34731</v>
      </c>
      <c r="BU10" s="109">
        <v>25884</v>
      </c>
      <c r="BV10" s="109">
        <v>34678</v>
      </c>
      <c r="BW10" s="109">
        <v>34317</v>
      </c>
    </row>
    <row r="12" spans="1:75">
      <c r="B12" s="107">
        <v>1</v>
      </c>
      <c r="C12" s="107">
        <v>2</v>
      </c>
      <c r="D12" s="107">
        <v>3</v>
      </c>
      <c r="E12" s="107">
        <v>4</v>
      </c>
      <c r="F12" s="107">
        <v>5</v>
      </c>
      <c r="G12" s="107">
        <v>6</v>
      </c>
      <c r="H12" s="107">
        <v>7</v>
      </c>
      <c r="I12" s="107">
        <v>8</v>
      </c>
      <c r="J12" s="107">
        <v>9</v>
      </c>
      <c r="K12" s="107">
        <v>10</v>
      </c>
      <c r="L12" s="107">
        <v>11</v>
      </c>
      <c r="M12" s="107">
        <v>12</v>
      </c>
      <c r="N12" s="107">
        <v>13</v>
      </c>
      <c r="O12" s="107">
        <v>14</v>
      </c>
      <c r="P12" s="107">
        <v>15</v>
      </c>
      <c r="Q12" s="107">
        <v>16</v>
      </c>
      <c r="R12" s="107">
        <v>17</v>
      </c>
      <c r="S12" s="107">
        <v>18</v>
      </c>
      <c r="T12" s="107">
        <v>19</v>
      </c>
      <c r="U12" s="107">
        <v>20</v>
      </c>
      <c r="V12" s="107">
        <v>21</v>
      </c>
      <c r="W12" s="107">
        <v>22</v>
      </c>
      <c r="X12" s="107">
        <v>23</v>
      </c>
      <c r="Y12" s="107">
        <v>24</v>
      </c>
      <c r="Z12" s="107">
        <v>25</v>
      </c>
      <c r="AA12" s="107">
        <v>26</v>
      </c>
      <c r="AB12" s="107">
        <v>27</v>
      </c>
      <c r="AC12" s="107">
        <v>28</v>
      </c>
      <c r="AD12" s="107">
        <v>29</v>
      </c>
      <c r="AE12" s="107">
        <v>30</v>
      </c>
      <c r="AF12" s="107">
        <v>31</v>
      </c>
      <c r="AG12" s="107">
        <v>32</v>
      </c>
      <c r="AH12" s="107">
        <v>33</v>
      </c>
      <c r="AI12" s="107">
        <v>34</v>
      </c>
      <c r="AJ12" s="107">
        <v>35</v>
      </c>
      <c r="AK12" s="107">
        <v>36</v>
      </c>
      <c r="AL12" s="107">
        <v>37</v>
      </c>
      <c r="AM12" s="107">
        <v>38</v>
      </c>
      <c r="AN12" s="107">
        <v>39</v>
      </c>
      <c r="AO12" s="107">
        <v>40</v>
      </c>
      <c r="AP12" s="107">
        <v>41</v>
      </c>
      <c r="AQ12" s="107">
        <v>42</v>
      </c>
      <c r="AR12" s="107">
        <v>43</v>
      </c>
      <c r="AS12" s="107">
        <v>44</v>
      </c>
      <c r="AT12" s="107">
        <v>45</v>
      </c>
      <c r="AU12" s="107">
        <v>46</v>
      </c>
      <c r="AV12" s="107">
        <v>47</v>
      </c>
      <c r="AW12" s="107">
        <v>48</v>
      </c>
      <c r="AX12" s="107">
        <v>49</v>
      </c>
      <c r="AY12" s="107">
        <v>50</v>
      </c>
      <c r="AZ12" s="107">
        <v>51</v>
      </c>
      <c r="BA12" s="107">
        <v>52</v>
      </c>
    </row>
    <row r="13" spans="1:75">
      <c r="A13" s="111" t="s">
        <v>142</v>
      </c>
      <c r="B13" s="112">
        <f>AVERAGE(B3:M10)</f>
        <v>61543.9375</v>
      </c>
      <c r="C13" s="112">
        <f>AVERAGE(C3:N10)</f>
        <v>61981.447916666664</v>
      </c>
      <c r="D13" s="112">
        <f>AVERAGE(D3:O10)</f>
        <v>62278.96875</v>
      </c>
      <c r="E13" s="112">
        <f t="shared" ref="E13:BA13" si="0">AVERAGE(E3:P10)</f>
        <v>62734.5</v>
      </c>
      <c r="F13" s="112">
        <f t="shared" si="0"/>
        <v>63086.364583333336</v>
      </c>
      <c r="G13" s="112">
        <f t="shared" si="0"/>
        <v>63337.6875</v>
      </c>
      <c r="H13" s="112">
        <f t="shared" si="0"/>
        <v>63040.322916666664</v>
      </c>
      <c r="I13" s="112">
        <f t="shared" si="0"/>
        <v>62063.635416666664</v>
      </c>
      <c r="J13" s="112">
        <f t="shared" si="0"/>
        <v>61983.885416666664</v>
      </c>
      <c r="K13" s="112">
        <f t="shared" si="0"/>
        <v>61623.395833333336</v>
      </c>
      <c r="L13" s="112">
        <f t="shared" si="0"/>
        <v>60672.65625</v>
      </c>
      <c r="M13" s="112">
        <f t="shared" si="0"/>
        <v>59716.989583333336</v>
      </c>
      <c r="N13" s="112">
        <f t="shared" si="0"/>
        <v>58650.635416666664</v>
      </c>
      <c r="O13" s="112">
        <f t="shared" si="0"/>
        <v>57481.666666666664</v>
      </c>
      <c r="P13" s="112">
        <f t="shared" si="0"/>
        <v>56216.854166666664</v>
      </c>
      <c r="Q13" s="112">
        <f t="shared" si="0"/>
        <v>55135.28125</v>
      </c>
      <c r="R13" s="112">
        <f t="shared" si="0"/>
        <v>54099.916666666664</v>
      </c>
      <c r="S13" s="112">
        <f t="shared" si="0"/>
        <v>52714.322916666664</v>
      </c>
      <c r="T13" s="112">
        <f t="shared" si="0"/>
        <v>51876.072916666664</v>
      </c>
      <c r="U13" s="112">
        <f t="shared" si="0"/>
        <v>51731.458333333336</v>
      </c>
      <c r="V13" s="112">
        <f t="shared" si="0"/>
        <v>51857.010416666664</v>
      </c>
      <c r="W13" s="112">
        <f t="shared" si="0"/>
        <v>51313.34375</v>
      </c>
      <c r="X13" s="112">
        <f t="shared" si="0"/>
        <v>51389.302083333336</v>
      </c>
      <c r="Y13" s="112">
        <f t="shared" si="0"/>
        <v>51662.989583333336</v>
      </c>
      <c r="Z13" s="112">
        <f t="shared" si="0"/>
        <v>51889.010416666664</v>
      </c>
      <c r="AA13" s="112">
        <f t="shared" si="0"/>
        <v>52252.375</v>
      </c>
      <c r="AB13" s="112">
        <f t="shared" si="0"/>
        <v>52442.072916666664</v>
      </c>
      <c r="AC13" s="112">
        <f t="shared" si="0"/>
        <v>52152.208333333336</v>
      </c>
      <c r="AD13" s="112">
        <f t="shared" si="0"/>
        <v>51883.9375</v>
      </c>
      <c r="AE13" s="112">
        <f t="shared" si="0"/>
        <v>52254.5625</v>
      </c>
      <c r="AF13" s="112">
        <f t="shared" si="0"/>
        <v>52571.791666666664</v>
      </c>
      <c r="AG13" s="112">
        <f t="shared" si="0"/>
        <v>52879.583333333336</v>
      </c>
      <c r="AH13" s="112">
        <f t="shared" si="0"/>
        <v>53457.875</v>
      </c>
      <c r="AI13" s="112">
        <f t="shared" si="0"/>
        <v>54327.375</v>
      </c>
      <c r="AJ13" s="112">
        <f t="shared" si="0"/>
        <v>54822.40625</v>
      </c>
      <c r="AK13" s="112">
        <f t="shared" si="0"/>
        <v>55185.59375</v>
      </c>
      <c r="AL13" s="112">
        <f t="shared" si="0"/>
        <v>55116.760416666664</v>
      </c>
      <c r="AM13" s="112">
        <f t="shared" si="0"/>
        <v>55368.020833333336</v>
      </c>
      <c r="AN13" s="112">
        <f t="shared" si="0"/>
        <v>55624.40625</v>
      </c>
      <c r="AO13" s="112">
        <f t="shared" si="0"/>
        <v>55764.885416666664</v>
      </c>
      <c r="AP13" s="112">
        <f t="shared" si="0"/>
        <v>55988.145833333336</v>
      </c>
      <c r="AQ13" s="112">
        <f t="shared" si="0"/>
        <v>55911.625</v>
      </c>
      <c r="AR13" s="112">
        <f t="shared" si="0"/>
        <v>55817.072916666664</v>
      </c>
      <c r="AS13" s="112">
        <f t="shared" si="0"/>
        <v>55533.833333333336</v>
      </c>
      <c r="AT13" s="112">
        <f t="shared" si="0"/>
        <v>55014.34375</v>
      </c>
      <c r="AU13" s="112">
        <f t="shared" si="0"/>
        <v>54522.71875</v>
      </c>
      <c r="AV13" s="112">
        <f t="shared" si="0"/>
        <v>54063.75</v>
      </c>
      <c r="AW13" s="112">
        <f t="shared" si="0"/>
        <v>53194.791666666664</v>
      </c>
      <c r="AX13" s="112">
        <f t="shared" si="0"/>
        <v>53108.114583333336</v>
      </c>
      <c r="AY13" s="112">
        <f t="shared" si="0"/>
        <v>53224.947916666664</v>
      </c>
      <c r="AZ13" s="112">
        <f t="shared" si="0"/>
        <v>53746.15625</v>
      </c>
      <c r="BA13" s="112">
        <f t="shared" si="0"/>
        <v>54521.583333333336</v>
      </c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</row>
    <row r="14" spans="1:75">
      <c r="A14" s="111" t="s">
        <v>137</v>
      </c>
      <c r="B14" s="112">
        <f>_xlfn.STDEV.S(B3:M10)</f>
        <v>13806.355121588791</v>
      </c>
      <c r="C14" s="112">
        <f t="shared" ref="C14:BA14" si="1">_xlfn.STDEV.S(C3:N10)</f>
        <v>13886.194580737398</v>
      </c>
      <c r="D14" s="112">
        <f t="shared" si="1"/>
        <v>13963.950111817536</v>
      </c>
      <c r="E14" s="112">
        <f t="shared" si="1"/>
        <v>14165.32047754582</v>
      </c>
      <c r="F14" s="112">
        <f t="shared" si="1"/>
        <v>14259.252982662674</v>
      </c>
      <c r="G14" s="112">
        <f t="shared" si="1"/>
        <v>14332.808499392684</v>
      </c>
      <c r="H14" s="112">
        <f t="shared" si="1"/>
        <v>14244.647617148423</v>
      </c>
      <c r="I14" s="112">
        <f t="shared" si="1"/>
        <v>14067.563776005971</v>
      </c>
      <c r="J14" s="112">
        <f t="shared" si="1"/>
        <v>14752.234446896711</v>
      </c>
      <c r="K14" s="112">
        <f t="shared" si="1"/>
        <v>15390.482214311378</v>
      </c>
      <c r="L14" s="112">
        <f t="shared" si="1"/>
        <v>16026.9898909559</v>
      </c>
      <c r="M14" s="112">
        <f t="shared" si="1"/>
        <v>16528.654850540959</v>
      </c>
      <c r="N14" s="112">
        <f t="shared" si="1"/>
        <v>17080.718248869354</v>
      </c>
      <c r="O14" s="112">
        <f t="shared" si="1"/>
        <v>17278.911426888135</v>
      </c>
      <c r="P14" s="112">
        <f t="shared" si="1"/>
        <v>17313.185701551385</v>
      </c>
      <c r="Q14" s="112">
        <f t="shared" si="1"/>
        <v>17140.015469318772</v>
      </c>
      <c r="R14" s="112">
        <f t="shared" si="1"/>
        <v>17026.429415017148</v>
      </c>
      <c r="S14" s="112">
        <f t="shared" si="1"/>
        <v>16676.696024215977</v>
      </c>
      <c r="T14" s="112">
        <f t="shared" si="1"/>
        <v>16606.01188868835</v>
      </c>
      <c r="U14" s="112">
        <f t="shared" si="1"/>
        <v>16922.830309450492</v>
      </c>
      <c r="V14" s="112">
        <f t="shared" si="1"/>
        <v>16709.2749160741</v>
      </c>
      <c r="W14" s="112">
        <f t="shared" si="1"/>
        <v>16231.090340408029</v>
      </c>
      <c r="X14" s="112">
        <f t="shared" si="1"/>
        <v>15986.956966701124</v>
      </c>
      <c r="Y14" s="112">
        <f t="shared" si="1"/>
        <v>15793.680775947134</v>
      </c>
      <c r="Z14" s="112">
        <f t="shared" si="1"/>
        <v>15337.669881696191</v>
      </c>
      <c r="AA14" s="112">
        <f t="shared" si="1"/>
        <v>15245.742768841543</v>
      </c>
      <c r="AB14" s="112">
        <f t="shared" si="1"/>
        <v>14939.377061799709</v>
      </c>
      <c r="AC14" s="112">
        <f t="shared" si="1"/>
        <v>14508.828014562047</v>
      </c>
      <c r="AD14" s="112">
        <f t="shared" si="1"/>
        <v>13928.617606105254</v>
      </c>
      <c r="AE14" s="112">
        <f t="shared" si="1"/>
        <v>13652.469395150692</v>
      </c>
      <c r="AF14" s="112">
        <f t="shared" si="1"/>
        <v>13388.692347544367</v>
      </c>
      <c r="AG14" s="112">
        <f t="shared" si="1"/>
        <v>13066.050753296475</v>
      </c>
      <c r="AH14" s="112">
        <f t="shared" si="1"/>
        <v>12773.455195299188</v>
      </c>
      <c r="AI14" s="112">
        <f t="shared" si="1"/>
        <v>12665.056981399857</v>
      </c>
      <c r="AJ14" s="112">
        <f t="shared" si="1"/>
        <v>12295.228649724786</v>
      </c>
      <c r="AK14" s="112">
        <f t="shared" si="1"/>
        <v>11977.400763260366</v>
      </c>
      <c r="AL14" s="112">
        <f t="shared" si="1"/>
        <v>11873.766435425956</v>
      </c>
      <c r="AM14" s="112">
        <f t="shared" si="1"/>
        <v>11484.555271713174</v>
      </c>
      <c r="AN14" s="112">
        <f t="shared" si="1"/>
        <v>11336.291910755266</v>
      </c>
      <c r="AO14" s="112">
        <f t="shared" si="1"/>
        <v>11082.119481750089</v>
      </c>
      <c r="AP14" s="112">
        <f t="shared" si="1"/>
        <v>10873.562312691376</v>
      </c>
      <c r="AQ14" s="112">
        <f t="shared" si="1"/>
        <v>10645.142243987952</v>
      </c>
      <c r="AR14" s="112">
        <f t="shared" si="1"/>
        <v>10447.751430956234</v>
      </c>
      <c r="AS14" s="112">
        <f t="shared" si="1"/>
        <v>10105.631239604827</v>
      </c>
      <c r="AT14" s="112">
        <f t="shared" si="1"/>
        <v>10003.813384303034</v>
      </c>
      <c r="AU14" s="112">
        <f t="shared" si="1"/>
        <v>9786.0222193678128</v>
      </c>
      <c r="AV14" s="112">
        <f t="shared" si="1"/>
        <v>10024.623777164119</v>
      </c>
      <c r="AW14" s="112">
        <f t="shared" si="1"/>
        <v>9822.285146185819</v>
      </c>
      <c r="AX14" s="112">
        <f t="shared" si="1"/>
        <v>9879.166437103675</v>
      </c>
      <c r="AY14" s="112">
        <f t="shared" si="1"/>
        <v>10208.089705687551</v>
      </c>
      <c r="AZ14" s="112">
        <f t="shared" si="1"/>
        <v>10783.326361444979</v>
      </c>
      <c r="BA14" s="112">
        <f t="shared" si="1"/>
        <v>11362.32834985085</v>
      </c>
    </row>
    <row r="15" spans="1:75">
      <c r="A15" s="111" t="s">
        <v>143</v>
      </c>
      <c r="B15" s="112">
        <f>B14/B13</f>
        <v>0.22433330856656339</v>
      </c>
      <c r="C15" s="112">
        <f t="shared" ref="C15:BA15" si="2">C14/C13</f>
        <v>0.224037918562458</v>
      </c>
      <c r="D15" s="112">
        <f t="shared" si="2"/>
        <v>0.22421614217588559</v>
      </c>
      <c r="E15" s="112">
        <f t="shared" si="2"/>
        <v>0.22579793379314125</v>
      </c>
      <c r="F15" s="112">
        <f t="shared" si="2"/>
        <v>0.22602749543171169</v>
      </c>
      <c r="G15" s="112">
        <f t="shared" si="2"/>
        <v>0.2262919450507675</v>
      </c>
      <c r="H15" s="112">
        <f t="shared" si="2"/>
        <v>0.22596089230029004</v>
      </c>
      <c r="I15" s="112">
        <f t="shared" si="2"/>
        <v>0.22666354752767584</v>
      </c>
      <c r="J15" s="112">
        <f t="shared" si="2"/>
        <v>0.23800112477185928</v>
      </c>
      <c r="K15" s="112">
        <f t="shared" si="2"/>
        <v>0.2497506345793809</v>
      </c>
      <c r="L15" s="112">
        <f t="shared" si="2"/>
        <v>0.26415507217810164</v>
      </c>
      <c r="M15" s="112">
        <f t="shared" si="2"/>
        <v>0.2767831226233482</v>
      </c>
      <c r="N15" s="112">
        <f t="shared" si="2"/>
        <v>0.29122818751279123</v>
      </c>
      <c r="O15" s="112">
        <f t="shared" si="2"/>
        <v>0.30059865047211809</v>
      </c>
      <c r="P15" s="112">
        <f t="shared" si="2"/>
        <v>0.30797144305198604</v>
      </c>
      <c r="Q15" s="112">
        <f t="shared" si="2"/>
        <v>0.31087200574167329</v>
      </c>
      <c r="R15" s="112">
        <f t="shared" si="2"/>
        <v>0.31472191574572017</v>
      </c>
      <c r="S15" s="112">
        <f t="shared" si="2"/>
        <v>0.31635986391363308</v>
      </c>
      <c r="T15" s="112">
        <f t="shared" si="2"/>
        <v>0.32010927109621662</v>
      </c>
      <c r="U15" s="112">
        <f t="shared" si="2"/>
        <v>0.32712842155749183</v>
      </c>
      <c r="V15" s="112">
        <f t="shared" si="2"/>
        <v>0.32221824555284811</v>
      </c>
      <c r="W15" s="112">
        <f t="shared" si="2"/>
        <v>0.31631324630658142</v>
      </c>
      <c r="X15" s="112">
        <f t="shared" si="2"/>
        <v>0.31109503960136559</v>
      </c>
      <c r="Y15" s="112">
        <f t="shared" si="2"/>
        <v>0.30570590094233013</v>
      </c>
      <c r="Z15" s="112">
        <f t="shared" si="2"/>
        <v>0.29558609344320347</v>
      </c>
      <c r="AA15" s="112">
        <f t="shared" si="2"/>
        <v>0.2917712882685532</v>
      </c>
      <c r="AB15" s="112">
        <f t="shared" si="2"/>
        <v>0.28487388523979973</v>
      </c>
      <c r="AC15" s="112">
        <f t="shared" si="2"/>
        <v>0.27820160407835803</v>
      </c>
      <c r="AD15" s="112">
        <f t="shared" si="2"/>
        <v>0.26845721965695557</v>
      </c>
      <c r="AE15" s="112">
        <f t="shared" si="2"/>
        <v>0.26126846617748817</v>
      </c>
      <c r="AF15" s="112">
        <f t="shared" si="2"/>
        <v>0.25467445417184664</v>
      </c>
      <c r="AG15" s="112">
        <f t="shared" si="2"/>
        <v>0.24709065256685031</v>
      </c>
      <c r="AH15" s="112">
        <f t="shared" si="2"/>
        <v>0.23894431260687388</v>
      </c>
      <c r="AI15" s="112">
        <f t="shared" si="2"/>
        <v>0.2331247733099539</v>
      </c>
      <c r="AJ15" s="112">
        <f t="shared" si="2"/>
        <v>0.22427378677353815</v>
      </c>
      <c r="AK15" s="112">
        <f t="shared" si="2"/>
        <v>0.2170385412091424</v>
      </c>
      <c r="AL15" s="112">
        <f t="shared" si="2"/>
        <v>0.21542932395996678</v>
      </c>
      <c r="AM15" s="112">
        <f t="shared" si="2"/>
        <v>0.20742217436818874</v>
      </c>
      <c r="AN15" s="112">
        <f t="shared" si="2"/>
        <v>0.20380068166130341</v>
      </c>
      <c r="AO15" s="112">
        <f t="shared" si="2"/>
        <v>0.19872935089790275</v>
      </c>
      <c r="AP15" s="112">
        <f t="shared" si="2"/>
        <v>0.1942118666522735</v>
      </c>
      <c r="AQ15" s="112">
        <f t="shared" si="2"/>
        <v>0.19039228861597121</v>
      </c>
      <c r="AR15" s="112">
        <f t="shared" si="2"/>
        <v>0.1871784184483202</v>
      </c>
      <c r="AS15" s="112">
        <f t="shared" si="2"/>
        <v>0.18197251356569105</v>
      </c>
      <c r="AT15" s="112">
        <f t="shared" si="2"/>
        <v>0.18184009300852622</v>
      </c>
      <c r="AU15" s="112">
        <f t="shared" si="2"/>
        <v>0.17948522090835414</v>
      </c>
      <c r="AV15" s="112">
        <f t="shared" si="2"/>
        <v>0.18542227975610495</v>
      </c>
      <c r="AW15" s="112">
        <f t="shared" si="2"/>
        <v>0.18464749721617457</v>
      </c>
      <c r="AX15" s="112">
        <f t="shared" si="2"/>
        <v>0.18601990514278219</v>
      </c>
      <c r="AY15" s="112">
        <f t="shared" si="2"/>
        <v>0.19179144565195577</v>
      </c>
      <c r="AZ15" s="112">
        <f t="shared" si="2"/>
        <v>0.20063437301983766</v>
      </c>
      <c r="BA15" s="112">
        <f t="shared" si="2"/>
        <v>0.2084005572689259</v>
      </c>
    </row>
    <row r="16" spans="1:75">
      <c r="A16" s="111" t="s">
        <v>139</v>
      </c>
      <c r="B16" s="112">
        <f>1-(1.96*B15)</f>
        <v>0.56030671520953579</v>
      </c>
      <c r="C16" s="112">
        <f t="shared" ref="C16:BA16" si="3">1-(1.96*C15)</f>
        <v>0.56088567961758229</v>
      </c>
      <c r="D16" s="112">
        <f t="shared" si="3"/>
        <v>0.5605363613352643</v>
      </c>
      <c r="E16" s="112">
        <f t="shared" si="3"/>
        <v>0.55743604976544314</v>
      </c>
      <c r="F16" s="112">
        <f t="shared" si="3"/>
        <v>0.55698610895384504</v>
      </c>
      <c r="G16" s="112">
        <f t="shared" si="3"/>
        <v>0.55646778770049576</v>
      </c>
      <c r="H16" s="112">
        <f t="shared" si="3"/>
        <v>0.5571166510914316</v>
      </c>
      <c r="I16" s="112">
        <f t="shared" si="3"/>
        <v>0.55573944684575538</v>
      </c>
      <c r="J16" s="112">
        <f t="shared" si="3"/>
        <v>0.53351779544715583</v>
      </c>
      <c r="K16" s="112">
        <f t="shared" si="3"/>
        <v>0.51048875622441336</v>
      </c>
      <c r="L16" s="112">
        <f t="shared" si="3"/>
        <v>0.48225605853092079</v>
      </c>
      <c r="M16" s="112">
        <f t="shared" si="3"/>
        <v>0.4575050796582375</v>
      </c>
      <c r="N16" s="112">
        <f t="shared" si="3"/>
        <v>0.42919275247492916</v>
      </c>
      <c r="O16" s="112">
        <f t="shared" si="3"/>
        <v>0.4108266450746485</v>
      </c>
      <c r="P16" s="112">
        <f t="shared" si="3"/>
        <v>0.39637597161810734</v>
      </c>
      <c r="Q16" s="112">
        <f t="shared" si="3"/>
        <v>0.39069086874632042</v>
      </c>
      <c r="R16" s="112">
        <f t="shared" si="3"/>
        <v>0.38314504513838843</v>
      </c>
      <c r="S16" s="112">
        <f t="shared" si="3"/>
        <v>0.37993466672927922</v>
      </c>
      <c r="T16" s="112">
        <f t="shared" si="3"/>
        <v>0.37258582865141543</v>
      </c>
      <c r="U16" s="112">
        <f t="shared" si="3"/>
        <v>0.35882829374731606</v>
      </c>
      <c r="V16" s="112">
        <f t="shared" si="3"/>
        <v>0.36845223871641775</v>
      </c>
      <c r="W16" s="112">
        <f t="shared" si="3"/>
        <v>0.38002603723910044</v>
      </c>
      <c r="X16" s="112">
        <f t="shared" si="3"/>
        <v>0.3902537223813235</v>
      </c>
      <c r="Y16" s="112">
        <f t="shared" si="3"/>
        <v>0.40081643415303292</v>
      </c>
      <c r="Z16" s="112">
        <f t="shared" si="3"/>
        <v>0.42065125685132121</v>
      </c>
      <c r="AA16" s="112">
        <f t="shared" si="3"/>
        <v>0.4281282749936357</v>
      </c>
      <c r="AB16" s="112">
        <f t="shared" si="3"/>
        <v>0.44164718492999255</v>
      </c>
      <c r="AC16" s="112">
        <f t="shared" si="3"/>
        <v>0.45472485600641821</v>
      </c>
      <c r="AD16" s="112">
        <f t="shared" si="3"/>
        <v>0.47382384947236711</v>
      </c>
      <c r="AE16" s="112">
        <f t="shared" si="3"/>
        <v>0.48791380629212322</v>
      </c>
      <c r="AF16" s="112">
        <f t="shared" si="3"/>
        <v>0.50083806982318058</v>
      </c>
      <c r="AG16" s="112">
        <f t="shared" si="3"/>
        <v>0.51570232096897339</v>
      </c>
      <c r="AH16" s="112">
        <f t="shared" si="3"/>
        <v>0.53166914729052728</v>
      </c>
      <c r="AI16" s="112">
        <f t="shared" si="3"/>
        <v>0.54307544431249033</v>
      </c>
      <c r="AJ16" s="112">
        <f t="shared" si="3"/>
        <v>0.56042337792386521</v>
      </c>
      <c r="AK16" s="112">
        <f t="shared" si="3"/>
        <v>0.57460445923008097</v>
      </c>
      <c r="AL16" s="112">
        <f t="shared" si="3"/>
        <v>0.57775852503846514</v>
      </c>
      <c r="AM16" s="112">
        <f t="shared" si="3"/>
        <v>0.59345253823835009</v>
      </c>
      <c r="AN16" s="112">
        <f t="shared" si="3"/>
        <v>0.60055066394384538</v>
      </c>
      <c r="AO16" s="112">
        <f t="shared" si="3"/>
        <v>0.61049047224011055</v>
      </c>
      <c r="AP16" s="112">
        <f t="shared" si="3"/>
        <v>0.61934474136154394</v>
      </c>
      <c r="AQ16" s="112">
        <f t="shared" si="3"/>
        <v>0.62683111431269645</v>
      </c>
      <c r="AR16" s="112">
        <f t="shared" si="3"/>
        <v>0.63313029984129243</v>
      </c>
      <c r="AS16" s="112">
        <f t="shared" si="3"/>
        <v>0.64333387341124548</v>
      </c>
      <c r="AT16" s="112">
        <f t="shared" si="3"/>
        <v>0.64359341770328871</v>
      </c>
      <c r="AU16" s="112">
        <f t="shared" si="3"/>
        <v>0.64820896701962583</v>
      </c>
      <c r="AV16" s="112">
        <f t="shared" si="3"/>
        <v>0.63657233167803429</v>
      </c>
      <c r="AW16" s="112">
        <f t="shared" si="3"/>
        <v>0.63809090545629776</v>
      </c>
      <c r="AX16" s="112">
        <f t="shared" si="3"/>
        <v>0.63540098592014693</v>
      </c>
      <c r="AY16" s="112">
        <f t="shared" si="3"/>
        <v>0.62408876652216672</v>
      </c>
      <c r="AZ16" s="112">
        <f t="shared" si="3"/>
        <v>0.60675662888111814</v>
      </c>
      <c r="BA16" s="112">
        <f t="shared" si="3"/>
        <v>0.59153490775290529</v>
      </c>
    </row>
    <row r="17" spans="1:53">
      <c r="A17" s="111" t="s">
        <v>140</v>
      </c>
      <c r="B17" s="112">
        <f>1+(1.96*B15)</f>
        <v>1.4396932847904642</v>
      </c>
      <c r="C17" s="112">
        <f t="shared" ref="C17:BA17" si="4">1+(1.96*C15)</f>
        <v>1.4391143203824177</v>
      </c>
      <c r="D17" s="112">
        <f t="shared" si="4"/>
        <v>1.4394636386647357</v>
      </c>
      <c r="E17" s="112">
        <f t="shared" si="4"/>
        <v>1.4425639502345569</v>
      </c>
      <c r="F17" s="112">
        <f t="shared" si="4"/>
        <v>1.443013891046155</v>
      </c>
      <c r="G17" s="112">
        <f t="shared" si="4"/>
        <v>1.4435322122995042</v>
      </c>
      <c r="H17" s="112">
        <f t="shared" si="4"/>
        <v>1.4428833489085684</v>
      </c>
      <c r="I17" s="112">
        <f t="shared" si="4"/>
        <v>1.4442605531542445</v>
      </c>
      <c r="J17" s="112">
        <f t="shared" si="4"/>
        <v>1.4664822045528441</v>
      </c>
      <c r="K17" s="112">
        <f t="shared" si="4"/>
        <v>1.4895112437755866</v>
      </c>
      <c r="L17" s="112">
        <f t="shared" si="4"/>
        <v>1.5177439414690792</v>
      </c>
      <c r="M17" s="112">
        <f t="shared" si="4"/>
        <v>1.5424949203417624</v>
      </c>
      <c r="N17" s="112">
        <f t="shared" si="4"/>
        <v>1.5708072475250709</v>
      </c>
      <c r="O17" s="112">
        <f t="shared" si="4"/>
        <v>1.5891733549253515</v>
      </c>
      <c r="P17" s="112">
        <f t="shared" si="4"/>
        <v>1.6036240283818928</v>
      </c>
      <c r="Q17" s="112">
        <f t="shared" si="4"/>
        <v>1.6093091312536796</v>
      </c>
      <c r="R17" s="112">
        <f t="shared" si="4"/>
        <v>1.6168549548616116</v>
      </c>
      <c r="S17" s="112">
        <f t="shared" si="4"/>
        <v>1.6200653332707207</v>
      </c>
      <c r="T17" s="112">
        <f t="shared" si="4"/>
        <v>1.6274141713485846</v>
      </c>
      <c r="U17" s="112">
        <f t="shared" si="4"/>
        <v>1.6411717062526838</v>
      </c>
      <c r="V17" s="112">
        <f t="shared" si="4"/>
        <v>1.6315477612835823</v>
      </c>
      <c r="W17" s="112">
        <f t="shared" si="4"/>
        <v>1.6199739627608996</v>
      </c>
      <c r="X17" s="112">
        <f t="shared" si="4"/>
        <v>1.6097462776186764</v>
      </c>
      <c r="Y17" s="112">
        <f t="shared" si="4"/>
        <v>1.5991835658469671</v>
      </c>
      <c r="Z17" s="112">
        <f t="shared" si="4"/>
        <v>1.5793487431486788</v>
      </c>
      <c r="AA17" s="112">
        <f t="shared" si="4"/>
        <v>1.5718717250063643</v>
      </c>
      <c r="AB17" s="112">
        <f t="shared" si="4"/>
        <v>1.5583528150700074</v>
      </c>
      <c r="AC17" s="112">
        <f t="shared" si="4"/>
        <v>1.5452751439935817</v>
      </c>
      <c r="AD17" s="112">
        <f t="shared" si="4"/>
        <v>1.526176150527633</v>
      </c>
      <c r="AE17" s="112">
        <f t="shared" si="4"/>
        <v>1.5120861937078769</v>
      </c>
      <c r="AF17" s="112">
        <f t="shared" si="4"/>
        <v>1.4991619301768195</v>
      </c>
      <c r="AG17" s="112">
        <f t="shared" si="4"/>
        <v>1.4842976790310267</v>
      </c>
      <c r="AH17" s="112">
        <f t="shared" si="4"/>
        <v>1.4683308527094727</v>
      </c>
      <c r="AI17" s="112">
        <f t="shared" si="4"/>
        <v>1.4569245556875097</v>
      </c>
      <c r="AJ17" s="112">
        <f t="shared" si="4"/>
        <v>1.4395766220761348</v>
      </c>
      <c r="AK17" s="112">
        <f t="shared" si="4"/>
        <v>1.425395540769919</v>
      </c>
      <c r="AL17" s="112">
        <f t="shared" si="4"/>
        <v>1.4222414749615349</v>
      </c>
      <c r="AM17" s="112">
        <f t="shared" si="4"/>
        <v>1.40654746176165</v>
      </c>
      <c r="AN17" s="112">
        <f t="shared" si="4"/>
        <v>1.3994493360561546</v>
      </c>
      <c r="AO17" s="112">
        <f t="shared" si="4"/>
        <v>1.3895095277598895</v>
      </c>
      <c r="AP17" s="112">
        <f t="shared" si="4"/>
        <v>1.380655258638456</v>
      </c>
      <c r="AQ17" s="112">
        <f t="shared" si="4"/>
        <v>1.3731688856873037</v>
      </c>
      <c r="AR17" s="112">
        <f t="shared" si="4"/>
        <v>1.3668697001587076</v>
      </c>
      <c r="AS17" s="112">
        <f t="shared" si="4"/>
        <v>1.3566661265887545</v>
      </c>
      <c r="AT17" s="112">
        <f t="shared" si="4"/>
        <v>1.3564065822967113</v>
      </c>
      <c r="AU17" s="112">
        <f t="shared" si="4"/>
        <v>1.3517910329803742</v>
      </c>
      <c r="AV17" s="112">
        <f t="shared" si="4"/>
        <v>1.3634276683219657</v>
      </c>
      <c r="AW17" s="112">
        <f t="shared" si="4"/>
        <v>1.3619090945437022</v>
      </c>
      <c r="AX17" s="112">
        <f t="shared" si="4"/>
        <v>1.364599014079853</v>
      </c>
      <c r="AY17" s="112">
        <f t="shared" si="4"/>
        <v>1.3759112334778334</v>
      </c>
      <c r="AZ17" s="112">
        <f t="shared" si="4"/>
        <v>1.3932433711188819</v>
      </c>
      <c r="BA17" s="112">
        <f t="shared" si="4"/>
        <v>1.4084650922470947</v>
      </c>
    </row>
    <row r="18" spans="1:53">
      <c r="A18" s="111" t="s">
        <v>144</v>
      </c>
      <c r="B18" s="112">
        <f>B20/B13</f>
        <v>0.54104435550617802</v>
      </c>
      <c r="C18" s="112">
        <f t="shared" ref="C18:BA18" si="5">C20/C13</f>
        <v>0.48270895575440165</v>
      </c>
      <c r="D18" s="112">
        <f t="shared" si="5"/>
        <v>0.54416443753333665</v>
      </c>
      <c r="E18" s="112">
        <f t="shared" si="5"/>
        <v>0.52430480835903692</v>
      </c>
      <c r="F18" s="112">
        <f t="shared" si="5"/>
        <v>0.55015057895996078</v>
      </c>
      <c r="G18" s="112">
        <f t="shared" si="5"/>
        <v>0.57485521554603647</v>
      </c>
      <c r="H18" s="112">
        <f t="shared" si="5"/>
        <v>0.57420391148456407</v>
      </c>
      <c r="I18" s="112">
        <f t="shared" si="5"/>
        <v>0.56836825241028655</v>
      </c>
      <c r="J18" s="112">
        <f t="shared" si="5"/>
        <v>0.63284190296100151</v>
      </c>
      <c r="K18" s="112">
        <f t="shared" si="5"/>
        <v>0.64238589036969518</v>
      </c>
      <c r="L18" s="112">
        <f t="shared" si="5"/>
        <v>0.55956013958099948</v>
      </c>
      <c r="M18" s="112">
        <f t="shared" si="5"/>
        <v>0.5815932826207505</v>
      </c>
      <c r="N18" s="112">
        <f t="shared" si="5"/>
        <v>0.44132514193775607</v>
      </c>
      <c r="O18" s="112">
        <f t="shared" si="5"/>
        <v>0.33716837252457305</v>
      </c>
      <c r="P18" s="112">
        <f t="shared" si="5"/>
        <v>0.29987448159267183</v>
      </c>
      <c r="Q18" s="112">
        <f t="shared" si="5"/>
        <v>0.29884675703907831</v>
      </c>
      <c r="R18" s="112">
        <f t="shared" si="5"/>
        <v>0.30506516491861513</v>
      </c>
      <c r="S18" s="112">
        <f t="shared" si="5"/>
        <v>0.32226535522149163</v>
      </c>
      <c r="T18" s="112">
        <f t="shared" si="5"/>
        <v>0.37323565396137393</v>
      </c>
      <c r="U18" s="112">
        <f t="shared" si="5"/>
        <v>0.4162844175247975</v>
      </c>
      <c r="V18" s="112">
        <f t="shared" si="5"/>
        <v>0.40613602347641442</v>
      </c>
      <c r="W18" s="112">
        <f t="shared" si="5"/>
        <v>0.38995704699131012</v>
      </c>
      <c r="X18" s="112">
        <f t="shared" si="5"/>
        <v>0.41177831070142068</v>
      </c>
      <c r="Y18" s="112">
        <f t="shared" si="5"/>
        <v>0.37746557365877048</v>
      </c>
      <c r="Z18" s="112">
        <f t="shared" si="5"/>
        <v>0.35298418399046844</v>
      </c>
      <c r="AA18" s="112">
        <f t="shared" si="5"/>
        <v>0.42151194084479415</v>
      </c>
      <c r="AB18" s="112">
        <f t="shared" si="5"/>
        <v>0.39924051120690907</v>
      </c>
      <c r="AC18" s="112">
        <f t="shared" si="5"/>
        <v>0.48630730721693632</v>
      </c>
      <c r="AD18" s="112">
        <f t="shared" si="5"/>
        <v>0.57715357474555584</v>
      </c>
      <c r="AE18" s="112">
        <f t="shared" si="5"/>
        <v>0.41992505439118355</v>
      </c>
      <c r="AF18" s="112">
        <f t="shared" si="5"/>
        <v>0.5670341271420114</v>
      </c>
      <c r="AG18" s="112">
        <f t="shared" si="5"/>
        <v>0.51462205797763783</v>
      </c>
      <c r="AH18" s="112">
        <f t="shared" si="5"/>
        <v>0.66450452809805849</v>
      </c>
      <c r="AI18" s="112">
        <f t="shared" si="5"/>
        <v>0.54615191696635446</v>
      </c>
      <c r="AJ18" s="112">
        <f t="shared" si="5"/>
        <v>0.56526158043272678</v>
      </c>
      <c r="AK18" s="112">
        <f t="shared" si="5"/>
        <v>0.55414824634372983</v>
      </c>
      <c r="AL18" s="112">
        <f t="shared" si="5"/>
        <v>0.57677555356441224</v>
      </c>
      <c r="AM18" s="112">
        <f t="shared" si="5"/>
        <v>0.58743295336319656</v>
      </c>
      <c r="AN18" s="112">
        <f t="shared" si="5"/>
        <v>0.64131920509263862</v>
      </c>
      <c r="AO18" s="112">
        <f t="shared" si="5"/>
        <v>0.63373213691635777</v>
      </c>
      <c r="AP18" s="112">
        <f t="shared" si="5"/>
        <v>0.50694659695448918</v>
      </c>
      <c r="AQ18" s="112">
        <f t="shared" si="5"/>
        <v>0.68808588553811478</v>
      </c>
      <c r="AR18" s="112">
        <f t="shared" si="5"/>
        <v>0.5951763190735212</v>
      </c>
      <c r="AS18" s="112">
        <f t="shared" si="5"/>
        <v>0.55823627038171919</v>
      </c>
      <c r="AT18" s="112">
        <f t="shared" si="5"/>
        <v>0.74298805027552473</v>
      </c>
      <c r="AU18" s="112">
        <f t="shared" si="5"/>
        <v>0.62893048597287715</v>
      </c>
      <c r="AV18" s="112">
        <f t="shared" si="5"/>
        <v>0.60215948764190419</v>
      </c>
      <c r="AW18" s="112">
        <f t="shared" si="5"/>
        <v>0.66871208412477723</v>
      </c>
      <c r="AX18" s="112">
        <f t="shared" si="5"/>
        <v>0.58196379672833265</v>
      </c>
      <c r="AY18" s="112">
        <f t="shared" si="5"/>
        <v>0.59455201439644434</v>
      </c>
      <c r="AZ18" s="112">
        <f t="shared" si="5"/>
        <v>0.58564188020422392</v>
      </c>
      <c r="BA18" s="112">
        <f t="shared" si="5"/>
        <v>0.96020689054334751</v>
      </c>
    </row>
    <row r="19" spans="1:53">
      <c r="A19" s="111" t="s">
        <v>145</v>
      </c>
      <c r="B19" s="112">
        <v>1</v>
      </c>
      <c r="C19" s="112">
        <v>1</v>
      </c>
      <c r="D19" s="112">
        <v>1</v>
      </c>
      <c r="E19" s="112">
        <v>1</v>
      </c>
      <c r="F19" s="112">
        <v>1</v>
      </c>
      <c r="G19" s="112">
        <v>1</v>
      </c>
      <c r="H19" s="112">
        <v>1</v>
      </c>
      <c r="I19" s="112">
        <v>1</v>
      </c>
      <c r="J19" s="112">
        <v>1</v>
      </c>
      <c r="K19" s="112">
        <v>1</v>
      </c>
      <c r="L19" s="112">
        <v>1</v>
      </c>
      <c r="M19" s="112">
        <v>1</v>
      </c>
      <c r="N19" s="112">
        <v>1</v>
      </c>
      <c r="O19" s="112">
        <v>1</v>
      </c>
      <c r="P19" s="112">
        <v>1</v>
      </c>
      <c r="Q19" s="112">
        <v>1</v>
      </c>
      <c r="R19" s="112">
        <v>1</v>
      </c>
      <c r="S19" s="112">
        <v>1</v>
      </c>
      <c r="T19" s="112">
        <v>1</v>
      </c>
      <c r="U19" s="112">
        <v>1</v>
      </c>
      <c r="V19" s="112">
        <v>1</v>
      </c>
      <c r="W19" s="112">
        <v>1</v>
      </c>
      <c r="X19" s="112">
        <v>1</v>
      </c>
      <c r="Y19" s="112">
        <v>1</v>
      </c>
      <c r="Z19" s="112">
        <v>1</v>
      </c>
      <c r="AA19" s="112">
        <v>1</v>
      </c>
      <c r="AB19" s="112">
        <v>1</v>
      </c>
      <c r="AC19" s="112">
        <v>1</v>
      </c>
      <c r="AD19" s="112">
        <v>1</v>
      </c>
      <c r="AE19" s="112">
        <v>1</v>
      </c>
      <c r="AF19" s="112">
        <v>1</v>
      </c>
      <c r="AG19" s="112">
        <v>1</v>
      </c>
      <c r="AH19" s="112">
        <v>1</v>
      </c>
      <c r="AI19" s="112">
        <v>1</v>
      </c>
      <c r="AJ19" s="112">
        <v>1</v>
      </c>
      <c r="AK19" s="112">
        <v>1</v>
      </c>
      <c r="AL19" s="112">
        <v>1</v>
      </c>
      <c r="AM19" s="112">
        <v>1</v>
      </c>
      <c r="AN19" s="112">
        <v>1</v>
      </c>
      <c r="AO19" s="112">
        <v>1</v>
      </c>
      <c r="AP19" s="112">
        <v>1</v>
      </c>
      <c r="AQ19" s="112">
        <v>1</v>
      </c>
      <c r="AR19" s="112">
        <v>1</v>
      </c>
      <c r="AS19" s="112">
        <v>1</v>
      </c>
      <c r="AT19" s="112">
        <v>1</v>
      </c>
      <c r="AU19" s="112">
        <v>1</v>
      </c>
      <c r="AV19" s="112">
        <v>1</v>
      </c>
      <c r="AW19" s="112">
        <v>1</v>
      </c>
      <c r="AX19" s="112">
        <v>1</v>
      </c>
      <c r="AY19" s="112">
        <v>1</v>
      </c>
      <c r="AZ19" s="112">
        <v>1</v>
      </c>
      <c r="BA19" s="112">
        <v>1</v>
      </c>
    </row>
    <row r="20" spans="1:53">
      <c r="A20" s="111" t="s">
        <v>241</v>
      </c>
      <c r="B20" s="113">
        <v>33298</v>
      </c>
      <c r="C20" s="113">
        <v>29919</v>
      </c>
      <c r="D20" s="113">
        <v>33890</v>
      </c>
      <c r="E20" s="113">
        <v>32892</v>
      </c>
      <c r="F20" s="113">
        <v>34707</v>
      </c>
      <c r="G20" s="113">
        <v>36410</v>
      </c>
      <c r="H20" s="113">
        <v>36198</v>
      </c>
      <c r="I20" s="113">
        <v>35275</v>
      </c>
      <c r="J20" s="113">
        <v>39226</v>
      </c>
      <c r="K20" s="113">
        <v>39586</v>
      </c>
      <c r="L20" s="113">
        <v>33950</v>
      </c>
      <c r="M20" s="113">
        <v>34731</v>
      </c>
      <c r="N20" s="113">
        <v>25884</v>
      </c>
      <c r="O20" s="110">
        <v>19381</v>
      </c>
      <c r="P20" s="110">
        <v>16858</v>
      </c>
      <c r="Q20" s="110">
        <v>16477</v>
      </c>
      <c r="R20" s="110">
        <v>16504</v>
      </c>
      <c r="S20" s="110">
        <v>16988</v>
      </c>
      <c r="T20" s="110">
        <v>19362</v>
      </c>
      <c r="U20" s="110">
        <v>21535</v>
      </c>
      <c r="V20" s="110">
        <v>21061</v>
      </c>
      <c r="W20" s="110">
        <v>20010</v>
      </c>
      <c r="X20" s="110">
        <v>21161</v>
      </c>
      <c r="Y20" s="110">
        <v>19501</v>
      </c>
      <c r="Z20" s="110">
        <v>18316</v>
      </c>
      <c r="AA20" s="110">
        <v>22025</v>
      </c>
      <c r="AB20" s="110">
        <v>20937</v>
      </c>
      <c r="AC20" s="110">
        <v>25362</v>
      </c>
      <c r="AD20" s="110">
        <v>29945</v>
      </c>
      <c r="AE20" s="110">
        <v>21943</v>
      </c>
      <c r="AF20" s="110">
        <v>29810</v>
      </c>
      <c r="AG20" s="110">
        <v>27213</v>
      </c>
      <c r="AH20" s="110">
        <v>35523</v>
      </c>
      <c r="AI20" s="110">
        <v>29671</v>
      </c>
      <c r="AJ20" s="110">
        <v>30989</v>
      </c>
      <c r="AK20" s="110">
        <v>30581</v>
      </c>
      <c r="AL20" s="110">
        <v>31790</v>
      </c>
      <c r="AM20" s="110">
        <v>32525</v>
      </c>
      <c r="AN20" s="110">
        <v>35673</v>
      </c>
      <c r="AO20" s="110">
        <v>35340</v>
      </c>
      <c r="AP20" s="110">
        <v>28383</v>
      </c>
      <c r="AQ20" s="110">
        <v>38472</v>
      </c>
      <c r="AR20" s="110">
        <v>33221</v>
      </c>
      <c r="AS20" s="110">
        <v>31001</v>
      </c>
      <c r="AT20" s="110">
        <v>40875</v>
      </c>
      <c r="AU20" s="110">
        <v>34291</v>
      </c>
      <c r="AV20" s="110">
        <v>32555</v>
      </c>
      <c r="AW20" s="110">
        <v>35572</v>
      </c>
      <c r="AX20" s="110">
        <v>30907</v>
      </c>
      <c r="AY20" s="110">
        <v>31645</v>
      </c>
      <c r="AZ20" s="110">
        <v>31476</v>
      </c>
      <c r="BA20" s="110">
        <v>52352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42CB08FFAFB2D4CB8301E7D4582AD60" ma:contentTypeVersion="1" ma:contentTypeDescription="Crear nuevo documento." ma:contentTypeScope="" ma:versionID="cadac5634e3a1bff7a31162de37f558c">
  <xsd:schema xmlns:xsd="http://www.w3.org/2001/XMLSchema" xmlns:xs="http://www.w3.org/2001/XMLSchema" xmlns:p="http://schemas.microsoft.com/office/2006/metadata/properties" xmlns:ns2="3bfbf733-a6c3-488d-a481-abc1b690c7db" targetNamespace="http://schemas.microsoft.com/office/2006/metadata/properties" ma:root="true" ma:fieldsID="ef1698867de3744480bc0a6b8e876801" ns2:_="">
    <xsd:import namespace="3bfbf733-a6c3-488d-a481-abc1b690c7db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fbf733-a6c3-488d-a481-abc1b690c7d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EB2AA20-96B9-498A-B58E-0FAA37FF95E5}"/>
</file>

<file path=customXml/itemProps2.xml><?xml version="1.0" encoding="utf-8"?>
<ds:datastoreItem xmlns:ds="http://schemas.openxmlformats.org/officeDocument/2006/customXml" ds:itemID="{A85512B7-51EE-4C74-B4DD-0015D3659524}"/>
</file>

<file path=customXml/itemProps3.xml><?xml version="1.0" encoding="utf-8"?>
<ds:datastoreItem xmlns:ds="http://schemas.openxmlformats.org/officeDocument/2006/customXml" ds:itemID="{2A214DC2-C7FD-4D51-87A9-008552C345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VARIACIÓN PORCENTUAL</vt:lpstr>
      <vt:lpstr>MAPA DE CALOR</vt:lpstr>
      <vt:lpstr>RESULT_POISSON</vt:lpstr>
      <vt:lpstr>RESULT_INCREMENTO- DECREMENTO</vt:lpstr>
      <vt:lpstr>RESULT_GRAFICO DE CONTROL</vt:lpstr>
      <vt:lpstr>RESULT_CANALES MEDIAS-MEDIANAS</vt:lpstr>
      <vt:lpstr>RESULT_CANAL BORTMAN MEDIAN</vt:lpstr>
      <vt:lpstr>BORTMAN UMBRAL</vt:lpstr>
      <vt:lpstr>CANAL MMWR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Claudia Jimena Alvarez Alvarez</cp:lastModifiedBy>
  <dcterms:created xsi:type="dcterms:W3CDTF">2022-10-31T18:53:14Z</dcterms:created>
  <dcterms:modified xsi:type="dcterms:W3CDTF">2023-11-06T16:55:06Z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0x010100A42CB08FFAFB2D4CB8301E7D4582AD60</vt:lpwstr>
  </property>
</Properties>
</file>