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pivotTables/pivotTable6.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externalLinks/externalLink3.xml" ContentType="application/vnd.openxmlformats-officedocument.spreadsheetml.externalLink+xml"/>
  <Override PartName="/xl/tables/table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boton\Documents\Doc. P\aboton\DATA\FEI\2024\"/>
    </mc:Choice>
  </mc:AlternateContent>
  <xr:revisionPtr revIDLastSave="0" documentId="13_ncr:1_{1C0630CB-4890-4BA6-AC0F-403CD05D37A9}" xr6:coauthVersionLast="47" xr6:coauthVersionMax="47" xr10:uidLastSave="{00000000-0000-0000-0000-000000000000}"/>
  <bookViews>
    <workbookView xWindow="-120" yWindow="-120" windowWidth="29040" windowHeight="15840" activeTab="2" xr2:uid="{874FAC60-4650-2543-ABBF-720F1A3C95D5}"/>
  </bookViews>
  <sheets>
    <sheet name="GUIA " sheetId="3" r:id="rId1"/>
    <sheet name="PA" sheetId="1" state="hidden" r:id="rId2"/>
    <sheet name="PDC" sheetId="5" r:id="rId3"/>
    <sheet name="DIRECCIONES" sheetId="8" state="hidden" r:id="rId4"/>
    <sheet name="MES ESTIMADO PROCESOS" sheetId="6" state="hidden" r:id="rId5"/>
    <sheet name="ESTADO PROCESOS" sheetId="7" state="hidden" r:id="rId6"/>
    <sheet name="REPORTE ESTADO PDC" sheetId="9" state="hidden" r:id="rId7"/>
    <sheet name="VALOR ESTIMADO RADICADO" sheetId="4" state="hidden" r:id="rId8"/>
    <sheet name="LISTAS " sheetId="2" state="hidden" r:id="rId9"/>
  </sheets>
  <externalReferences>
    <externalReference r:id="rId10"/>
    <externalReference r:id="rId11"/>
    <externalReference r:id="rId12"/>
  </externalReferences>
  <definedNames>
    <definedName name="_xlnm._FilterDatabase" localSheetId="7" hidden="1">'VALOR ESTIMADO RADICADO'!$B$3:$E$23</definedName>
    <definedName name="FECHA_ESTIMADA_DE_INICIO_DE_PROCESOS_DE_SELECCIÓN__MES">'LISTAS '!$E$3:$E$14</definedName>
    <definedName name="FECHA_ESTIMADO_DE_INICIO_DE_PROCESOS_DE_SELECCIÓN__MES">'LISTAS '!$E$3:$E$14</definedName>
    <definedName name="FECHA_ESTIMDA_DE_INICIO_DE_PROCESOS_DE_SELECCIÓN__MES">'LISTAS '!$E$3:$E$14</definedName>
    <definedName name="FILTRO_PROYECTOS">[1]PROYECTOS!$D$2:INDEX([1]!T_PROYECTOS[LISTA_PROYECTOS],SUMPRODUCT(([1]!T_PROYECTOS[LISTA_PROYECTOS]&lt;&gt;"")*1))</definedName>
    <definedName name="PROCEDIMIENTO_CONTRACTUAL">'LISTAS '!$F$3:$F$13</definedName>
    <definedName name="PROYECTO_SIFI">'LISTAS '!$B$3:$B$46</definedName>
    <definedName name="RUBRO_PRESUPUESTAL">'LISTAS '!$D$3:$D$11</definedName>
    <definedName name="SegmentaciónDeDatos_CÓDIGO">#N/A</definedName>
    <definedName name="SegmentaciónDeDatos_DESCRIPCIÓN_PROCESO_EN_BASE_DE_RADICACIÓN">#N/A</definedName>
    <definedName name="SegmentaciónDeDatos_DIRECCIÓN_SOLICITANTE">#N/A</definedName>
    <definedName name="SegmentaciónDeDatos_DIRECCIÓN_SOLICITANTE1">#N/A</definedName>
    <definedName name="SegmentaciónDeDatos_ESTADO_ACTUAL_DEL_PROCESO">#N/A</definedName>
    <definedName name="SegmentaciónDeDatos_PROYECTO_SIFI">#N/A</definedName>
    <definedName name="SegmentaciónDeDatos_PROYECTO_SIFI1">#N/A</definedName>
    <definedName name="TIPO_CONTRATO">'LISTAS '!$F$3:$F$13</definedName>
    <definedName name="TIPO_DE_GASTO">'LISTAS '!$C$3:$C$13</definedName>
  </definedNames>
  <calcPr calcId="191028"/>
  <pivotCaches>
    <pivotCache cacheId="2"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 l="1"/>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C61" i="5"/>
  <c r="D61" i="5"/>
  <c r="E61" i="5"/>
  <c r="C62" i="5"/>
  <c r="D62" i="5"/>
  <c r="E62" i="5"/>
  <c r="C63" i="5"/>
  <c r="D63" i="5"/>
  <c r="E63" i="5"/>
  <c r="C64" i="5"/>
  <c r="D64" i="5"/>
  <c r="E64" i="5"/>
  <c r="C65" i="5"/>
  <c r="D65" i="5"/>
  <c r="E65" i="5"/>
  <c r="C66" i="5"/>
  <c r="D66" i="5"/>
  <c r="E66" i="5"/>
  <c r="C67" i="5"/>
  <c r="D67" i="5"/>
  <c r="E67" i="5"/>
  <c r="C68" i="5"/>
  <c r="D68" i="5"/>
  <c r="E68" i="5"/>
  <c r="C69" i="5"/>
  <c r="D69" i="5"/>
  <c r="E69" i="5"/>
  <c r="C70" i="5"/>
  <c r="D70" i="5"/>
  <c r="E70" i="5"/>
  <c r="C71" i="5"/>
  <c r="D71" i="5"/>
  <c r="E71" i="5"/>
  <c r="C72" i="5"/>
  <c r="D72" i="5"/>
  <c r="E72" i="5"/>
  <c r="C73" i="5"/>
  <c r="D73" i="5"/>
  <c r="E73" i="5"/>
  <c r="C74" i="5"/>
  <c r="D74" i="5"/>
  <c r="E74" i="5"/>
  <c r="C75" i="5"/>
  <c r="D75" i="5"/>
  <c r="E75" i="5"/>
  <c r="C76" i="5"/>
  <c r="D76" i="5"/>
  <c r="E76" i="5"/>
  <c r="C77" i="5"/>
  <c r="D77" i="5"/>
  <c r="E77" i="5"/>
  <c r="C78" i="5"/>
  <c r="D78" i="5"/>
  <c r="E78" i="5"/>
  <c r="C79" i="5"/>
  <c r="D79" i="5"/>
  <c r="E79" i="5"/>
  <c r="C80" i="5"/>
  <c r="D80" i="5"/>
  <c r="E80" i="5"/>
  <c r="C81" i="5"/>
  <c r="D81" i="5"/>
  <c r="E81" i="5"/>
  <c r="C82" i="5"/>
  <c r="D82" i="5"/>
  <c r="E82" i="5"/>
  <c r="C83" i="5"/>
  <c r="D83" i="5"/>
  <c r="E83" i="5"/>
  <c r="C84" i="5"/>
  <c r="D84" i="5"/>
  <c r="E84" i="5"/>
  <c r="C85" i="5"/>
  <c r="D85" i="5"/>
  <c r="E85" i="5"/>
  <c r="C86" i="5"/>
  <c r="D86" i="5"/>
  <c r="E86" i="5"/>
  <c r="C87" i="5"/>
  <c r="D87" i="5"/>
  <c r="E87" i="5"/>
  <c r="C88" i="5"/>
  <c r="D88" i="5"/>
  <c r="E88" i="5"/>
  <c r="C89" i="5"/>
  <c r="D89" i="5"/>
  <c r="E89" i="5"/>
  <c r="C90" i="5"/>
  <c r="D90" i="5"/>
  <c r="E90" i="5"/>
  <c r="C91" i="5"/>
  <c r="D91" i="5"/>
  <c r="E91" i="5"/>
  <c r="C92" i="5"/>
  <c r="D92" i="5"/>
  <c r="E92" i="5"/>
  <c r="C93" i="5"/>
  <c r="D93" i="5"/>
  <c r="E93" i="5"/>
  <c r="C94" i="5"/>
  <c r="D94" i="5"/>
  <c r="E94" i="5"/>
  <c r="C95" i="5"/>
  <c r="D95" i="5"/>
  <c r="E95" i="5"/>
  <c r="C96" i="5"/>
  <c r="D96" i="5"/>
  <c r="E96" i="5"/>
  <c r="C97" i="5"/>
  <c r="D97" i="5"/>
  <c r="E97" i="5"/>
  <c r="C98" i="5"/>
  <c r="D98" i="5"/>
  <c r="E98" i="5"/>
  <c r="C99" i="5"/>
  <c r="D99" i="5"/>
  <c r="E99" i="5"/>
  <c r="C100" i="5"/>
  <c r="D100" i="5"/>
  <c r="E100" i="5"/>
  <c r="C101" i="5"/>
  <c r="D101" i="5"/>
  <c r="E101" i="5"/>
  <c r="C102" i="5"/>
  <c r="D102" i="5"/>
  <c r="E102" i="5"/>
  <c r="C103" i="5"/>
  <c r="D103" i="5"/>
  <c r="E103" i="5"/>
  <c r="C104" i="5"/>
  <c r="D104" i="5"/>
  <c r="E104" i="5"/>
  <c r="C105" i="5"/>
  <c r="D105" i="5"/>
  <c r="E105" i="5"/>
  <c r="C106" i="5"/>
  <c r="D106" i="5"/>
  <c r="E106" i="5"/>
  <c r="C107" i="5"/>
  <c r="D107" i="5"/>
  <c r="E107" i="5"/>
  <c r="C108" i="5"/>
  <c r="D108" i="5"/>
  <c r="E108" i="5"/>
  <c r="C109" i="5"/>
  <c r="D109" i="5"/>
  <c r="E109" i="5"/>
  <c r="C110" i="5"/>
  <c r="D110" i="5"/>
  <c r="E110" i="5"/>
  <c r="C111" i="5"/>
  <c r="D111" i="5"/>
  <c r="E111" i="5"/>
  <c r="C112" i="5"/>
  <c r="D112" i="5"/>
  <c r="E112" i="5"/>
  <c r="C113" i="5"/>
  <c r="D113" i="5"/>
  <c r="E113" i="5"/>
  <c r="C114" i="5"/>
  <c r="D114" i="5"/>
  <c r="E114" i="5"/>
  <c r="C115" i="5"/>
  <c r="D115" i="5"/>
  <c r="E115" i="5"/>
  <c r="C116" i="5"/>
  <c r="D116" i="5"/>
  <c r="E116" i="5"/>
  <c r="C117" i="5"/>
  <c r="D117" i="5"/>
  <c r="E117" i="5"/>
  <c r="C118" i="5"/>
  <c r="D118" i="5"/>
  <c r="E118" i="5"/>
  <c r="C119" i="5"/>
  <c r="D119" i="5"/>
  <c r="E119" i="5"/>
  <c r="C120" i="5"/>
  <c r="D120" i="5"/>
  <c r="E120" i="5"/>
  <c r="C121" i="5"/>
  <c r="D121" i="5"/>
  <c r="E121" i="5"/>
  <c r="C122" i="5"/>
  <c r="D122" i="5"/>
  <c r="E122" i="5"/>
  <c r="C123" i="5"/>
  <c r="D123" i="5"/>
  <c r="E123" i="5"/>
  <c r="C124" i="5"/>
  <c r="D124" i="5"/>
  <c r="E124" i="5"/>
  <c r="C125" i="5"/>
  <c r="D125" i="5"/>
  <c r="E125" i="5"/>
  <c r="C126" i="5"/>
  <c r="D126" i="5"/>
  <c r="E126" i="5"/>
  <c r="C127" i="5"/>
  <c r="D127" i="5"/>
  <c r="E127" i="5"/>
  <c r="C128" i="5"/>
  <c r="D128" i="5"/>
  <c r="E128" i="5"/>
  <c r="C129" i="5"/>
  <c r="D129" i="5"/>
  <c r="E129" i="5"/>
  <c r="C130" i="5"/>
  <c r="D130" i="5"/>
  <c r="E130" i="5"/>
  <c r="C131" i="5"/>
  <c r="D131" i="5"/>
  <c r="E131" i="5"/>
  <c r="C132" i="5"/>
  <c r="D132" i="5"/>
  <c r="E132" i="5"/>
  <c r="C133" i="5"/>
  <c r="D133" i="5"/>
  <c r="E133" i="5"/>
  <c r="C134" i="5"/>
  <c r="D134" i="5"/>
  <c r="E134" i="5"/>
  <c r="C135" i="5"/>
  <c r="D135" i="5"/>
  <c r="E135" i="5"/>
  <c r="C136" i="5"/>
  <c r="D136" i="5"/>
  <c r="E136" i="5"/>
  <c r="C137" i="5"/>
  <c r="D137" i="5"/>
  <c r="E137" i="5"/>
  <c r="C138" i="5"/>
  <c r="D138" i="5"/>
  <c r="E138" i="5"/>
  <c r="C139" i="5"/>
  <c r="D139" i="5"/>
  <c r="E139" i="5"/>
  <c r="C140" i="5"/>
  <c r="D140" i="5"/>
  <c r="E140" i="5"/>
  <c r="C141" i="5"/>
  <c r="D141" i="5"/>
  <c r="E141" i="5"/>
  <c r="C142" i="5"/>
  <c r="D142" i="5"/>
  <c r="E142" i="5"/>
  <c r="C143" i="5"/>
  <c r="D143" i="5"/>
  <c r="E143" i="5"/>
  <c r="C144" i="5"/>
  <c r="D144" i="5"/>
  <c r="E144" i="5"/>
  <c r="C145" i="5"/>
  <c r="D145" i="5"/>
  <c r="E145" i="5"/>
  <c r="C146" i="5"/>
  <c r="D146" i="5"/>
  <c r="E146" i="5"/>
  <c r="C147" i="5"/>
  <c r="D147" i="5"/>
  <c r="E147" i="5"/>
  <c r="C148" i="5"/>
  <c r="D148" i="5"/>
  <c r="E148" i="5"/>
  <c r="C149" i="5"/>
  <c r="D149" i="5"/>
  <c r="E149" i="5"/>
  <c r="C150" i="5"/>
  <c r="D150" i="5"/>
  <c r="E150" i="5"/>
  <c r="C151" i="5"/>
  <c r="D151" i="5"/>
  <c r="E151" i="5"/>
  <c r="C152" i="5"/>
  <c r="D152" i="5"/>
  <c r="E152" i="5"/>
  <c r="C153" i="5"/>
  <c r="D153" i="5"/>
  <c r="E153" i="5"/>
  <c r="C154" i="5"/>
  <c r="D154" i="5"/>
  <c r="E154" i="5"/>
  <c r="C155" i="5"/>
  <c r="D155" i="5"/>
  <c r="E155" i="5"/>
  <c r="C156" i="5"/>
  <c r="D156" i="5"/>
  <c r="E156" i="5"/>
  <c r="C157" i="5"/>
  <c r="D157" i="5"/>
  <c r="E157" i="5"/>
  <c r="C158" i="5"/>
  <c r="D158" i="5"/>
  <c r="E158" i="5"/>
  <c r="C159" i="5"/>
  <c r="D159" i="5"/>
  <c r="E159" i="5"/>
  <c r="C160" i="5"/>
  <c r="D160" i="5"/>
  <c r="E160" i="5"/>
  <c r="C161" i="5"/>
  <c r="D161" i="5"/>
  <c r="E161" i="5"/>
  <c r="C162" i="5"/>
  <c r="D162" i="5"/>
  <c r="E162" i="5"/>
  <c r="C163" i="5"/>
  <c r="D163" i="5"/>
  <c r="E163" i="5"/>
  <c r="C164" i="5"/>
  <c r="D164" i="5"/>
  <c r="E164" i="5"/>
  <c r="C165" i="5"/>
  <c r="D165" i="5"/>
  <c r="E165" i="5"/>
  <c r="C166" i="5"/>
  <c r="D166" i="5"/>
  <c r="E166" i="5"/>
  <c r="C167" i="5"/>
  <c r="D167" i="5"/>
  <c r="E167" i="5"/>
  <c r="C168" i="5"/>
  <c r="D168" i="5"/>
  <c r="E168" i="5"/>
  <c r="C169" i="5"/>
  <c r="D169" i="5"/>
  <c r="E169" i="5"/>
  <c r="C170" i="5"/>
  <c r="D170" i="5"/>
  <c r="E170" i="5"/>
  <c r="C171" i="5"/>
  <c r="D171" i="5"/>
  <c r="E171" i="5"/>
  <c r="C172" i="5"/>
  <c r="D172" i="5"/>
  <c r="E172" i="5"/>
  <c r="C173" i="5"/>
  <c r="D173" i="5"/>
  <c r="E173" i="5"/>
  <c r="C174" i="5"/>
  <c r="D174" i="5"/>
  <c r="E174" i="5"/>
  <c r="C175" i="5"/>
  <c r="D175" i="5"/>
  <c r="E175" i="5"/>
  <c r="C176" i="5"/>
  <c r="D176" i="5"/>
  <c r="E176" i="5"/>
  <c r="C177" i="5"/>
  <c r="D177" i="5"/>
  <c r="E177" i="5"/>
  <c r="C178" i="5"/>
  <c r="D178" i="5"/>
  <c r="E178" i="5"/>
  <c r="C179" i="5"/>
  <c r="D179" i="5"/>
  <c r="E179" i="5"/>
  <c r="C180" i="5"/>
  <c r="D180" i="5"/>
  <c r="E180" i="5"/>
  <c r="C181" i="5"/>
  <c r="D181" i="5"/>
  <c r="E181" i="5"/>
  <c r="C182" i="5"/>
  <c r="D182" i="5"/>
  <c r="E182" i="5"/>
  <c r="C183" i="5"/>
  <c r="D183" i="5"/>
  <c r="E183" i="5"/>
  <c r="C184" i="5"/>
  <c r="D184" i="5"/>
  <c r="E184" i="5"/>
  <c r="C186" i="5"/>
  <c r="D186" i="5"/>
  <c r="E186" i="5"/>
  <c r="C187" i="5"/>
  <c r="D187" i="5"/>
  <c r="E187" i="5"/>
  <c r="C188" i="5"/>
  <c r="D188" i="5"/>
  <c r="E188" i="5"/>
  <c r="C189" i="5"/>
  <c r="D189" i="5"/>
  <c r="E189" i="5"/>
  <c r="C190" i="5"/>
  <c r="D190" i="5"/>
  <c r="E190" i="5"/>
  <c r="C191" i="5"/>
  <c r="D191" i="5"/>
  <c r="E191" i="5"/>
  <c r="C192" i="5"/>
  <c r="D192" i="5"/>
  <c r="E192" i="5"/>
  <c r="C193" i="5"/>
  <c r="D193" i="5"/>
  <c r="E193" i="5"/>
  <c r="C194" i="5"/>
  <c r="D194" i="5"/>
  <c r="E194" i="5"/>
  <c r="C195" i="5"/>
  <c r="D195" i="5"/>
  <c r="E195" i="5"/>
  <c r="D196" i="5"/>
  <c r="E196" i="5"/>
  <c r="C197" i="5"/>
  <c r="D197" i="5"/>
  <c r="E197" i="5"/>
  <c r="C198" i="5"/>
  <c r="D198" i="5"/>
  <c r="E198" i="5"/>
  <c r="C201" i="5"/>
  <c r="D201" i="5"/>
  <c r="E201" i="5"/>
  <c r="C202" i="5"/>
  <c r="D202" i="5"/>
  <c r="E202" i="5"/>
  <c r="C203" i="5"/>
  <c r="D203" i="5"/>
  <c r="E203" i="5"/>
  <c r="C205" i="5"/>
  <c r="D205" i="5"/>
  <c r="E205" i="5"/>
  <c r="C210" i="5"/>
  <c r="D210" i="5"/>
  <c r="E210" i="5"/>
  <c r="C211" i="5"/>
  <c r="D211" i="5"/>
  <c r="E211" i="5"/>
  <c r="C212" i="5"/>
  <c r="D212" i="5"/>
  <c r="E212" i="5"/>
  <c r="C213" i="5"/>
  <c r="D213" i="5"/>
  <c r="E213" i="5"/>
  <c r="C222" i="5"/>
  <c r="D222" i="5"/>
  <c r="E222" i="5"/>
  <c r="C223" i="5"/>
  <c r="D223" i="5"/>
  <c r="E223" i="5"/>
  <c r="C224" i="5"/>
  <c r="D224" i="5"/>
  <c r="E224" i="5"/>
  <c r="C225" i="5"/>
  <c r="D225" i="5"/>
  <c r="E225" i="5"/>
  <c r="C226" i="5"/>
  <c r="D226" i="5"/>
  <c r="E226" i="5"/>
  <c r="C227" i="5"/>
  <c r="D227" i="5"/>
  <c r="E227" i="5"/>
  <c r="C229" i="5"/>
  <c r="D229" i="5"/>
  <c r="E229" i="5"/>
  <c r="C230" i="5"/>
  <c r="D230" i="5"/>
  <c r="E230" i="5"/>
  <c r="C231" i="5"/>
  <c r="D231" i="5"/>
  <c r="E231" i="5"/>
  <c r="C232" i="5"/>
  <c r="D232" i="5"/>
  <c r="E232" i="5"/>
  <c r="C233" i="5"/>
  <c r="D233" i="5"/>
  <c r="E233" i="5"/>
  <c r="C234" i="5"/>
  <c r="D234" i="5"/>
  <c r="E234" i="5"/>
  <c r="C235" i="5"/>
  <c r="D235" i="5"/>
  <c r="E235" i="5"/>
  <c r="C236" i="5"/>
  <c r="D236" i="5"/>
  <c r="E236" i="5"/>
  <c r="C237" i="5"/>
  <c r="D237" i="5"/>
  <c r="E237" i="5"/>
  <c r="C238" i="5"/>
  <c r="D238" i="5"/>
  <c r="E238" i="5"/>
  <c r="C239" i="5"/>
  <c r="D239" i="5"/>
  <c r="E239" i="5"/>
  <c r="C240" i="5"/>
  <c r="D240" i="5"/>
  <c r="E240" i="5"/>
  <c r="C241" i="5"/>
  <c r="D241" i="5"/>
  <c r="E241" i="5"/>
  <c r="C242" i="5"/>
  <c r="D242" i="5"/>
  <c r="E242" i="5"/>
  <c r="C243" i="5"/>
  <c r="D243" i="5"/>
  <c r="E243" i="5"/>
  <c r="C244" i="5"/>
  <c r="D244" i="5"/>
  <c r="E244" i="5"/>
  <c r="C245" i="5"/>
  <c r="D245" i="5"/>
  <c r="E245" i="5"/>
  <c r="C247" i="5"/>
  <c r="D247" i="5"/>
  <c r="E247" i="5"/>
  <c r="C248" i="5"/>
  <c r="D248" i="5"/>
  <c r="E248" i="5"/>
  <c r="C249" i="5"/>
  <c r="D249" i="5"/>
  <c r="E249" i="5"/>
  <c r="C250" i="5"/>
  <c r="D250" i="5"/>
  <c r="E250" i="5"/>
  <c r="C251" i="5"/>
  <c r="D251" i="5"/>
  <c r="E251" i="5"/>
  <c r="C252" i="5"/>
  <c r="D252" i="5"/>
  <c r="E252" i="5"/>
  <c r="C253" i="5"/>
  <c r="D253" i="5"/>
  <c r="E253" i="5"/>
  <c r="C254" i="5"/>
  <c r="D254" i="5"/>
  <c r="E254" i="5"/>
  <c r="C256" i="5"/>
  <c r="D256" i="5"/>
  <c r="E256" i="5"/>
  <c r="C257" i="5"/>
  <c r="D257" i="5"/>
  <c r="E257" i="5"/>
  <c r="C258" i="5"/>
  <c r="D258" i="5"/>
  <c r="E258" i="5"/>
  <c r="C259" i="5"/>
  <c r="D259" i="5"/>
  <c r="E259" i="5"/>
  <c r="C260" i="5"/>
  <c r="D260" i="5"/>
  <c r="E260" i="5"/>
  <c r="C261" i="5"/>
  <c r="D261" i="5"/>
  <c r="E261" i="5"/>
  <c r="C262" i="5"/>
  <c r="D262" i="5"/>
  <c r="E262" i="5"/>
  <c r="C263" i="5"/>
  <c r="D263" i="5"/>
  <c r="E263" i="5"/>
  <c r="C264" i="5"/>
  <c r="D264" i="5"/>
  <c r="E264" i="5"/>
  <c r="C265" i="5"/>
  <c r="D265" i="5"/>
  <c r="E265" i="5"/>
  <c r="C266" i="5"/>
  <c r="D266" i="5"/>
  <c r="E266" i="5"/>
  <c r="C267" i="5"/>
  <c r="D267" i="5"/>
  <c r="E267" i="5"/>
  <c r="C270" i="5"/>
  <c r="D270" i="5"/>
  <c r="E270" i="5"/>
  <c r="C271" i="5"/>
  <c r="D271" i="5"/>
  <c r="E271" i="5"/>
  <c r="C272" i="5"/>
  <c r="D272" i="5"/>
  <c r="E272" i="5"/>
  <c r="C273" i="5"/>
  <c r="D273" i="5"/>
  <c r="E273" i="5"/>
  <c r="C274" i="5"/>
  <c r="D274" i="5"/>
  <c r="E274" i="5"/>
  <c r="C275" i="5"/>
  <c r="D275" i="5"/>
  <c r="E275" i="5"/>
  <c r="C276" i="5"/>
  <c r="D276" i="5"/>
  <c r="E276" i="5"/>
  <c r="C277" i="5"/>
  <c r="D277" i="5"/>
  <c r="E277" i="5"/>
  <c r="C278" i="5"/>
  <c r="D278" i="5"/>
  <c r="E278" i="5"/>
  <c r="C279" i="5"/>
  <c r="D279" i="5"/>
  <c r="E279" i="5"/>
  <c r="C280" i="5"/>
  <c r="D280" i="5"/>
  <c r="E280" i="5"/>
  <c r="C281" i="5"/>
  <c r="D281" i="5"/>
  <c r="E281" i="5"/>
  <c r="C282" i="5"/>
  <c r="D282" i="5"/>
  <c r="E282" i="5"/>
  <c r="C283" i="5"/>
  <c r="D283" i="5"/>
  <c r="E283" i="5"/>
  <c r="C284" i="5"/>
  <c r="D284" i="5"/>
  <c r="E284" i="5"/>
  <c r="C285" i="5"/>
  <c r="D285" i="5"/>
  <c r="E285" i="5"/>
  <c r="C286" i="5"/>
  <c r="D286" i="5"/>
  <c r="E286" i="5"/>
  <c r="C287" i="5"/>
  <c r="D287" i="5"/>
  <c r="E287" i="5"/>
  <c r="C288" i="5"/>
  <c r="D288" i="5"/>
  <c r="E288" i="5"/>
  <c r="C289" i="5"/>
  <c r="D289" i="5"/>
  <c r="E289" i="5"/>
  <c r="C290" i="5"/>
  <c r="D290" i="5"/>
  <c r="E290" i="5"/>
  <c r="C291" i="5"/>
  <c r="D291" i="5"/>
  <c r="E291" i="5"/>
  <c r="C292" i="5"/>
  <c r="D292" i="5"/>
  <c r="E292" i="5"/>
  <c r="C293" i="5"/>
  <c r="D293" i="5"/>
  <c r="E293" i="5"/>
  <c r="C294" i="5"/>
  <c r="D294" i="5"/>
  <c r="E294" i="5"/>
  <c r="C297" i="5"/>
  <c r="D297" i="5"/>
  <c r="E297" i="5"/>
  <c r="C5" i="9"/>
  <c r="H21" i="6"/>
  <c r="H22" i="6"/>
  <c r="H20" i="6"/>
  <c r="H17" i="6"/>
  <c r="H18" i="6"/>
  <c r="H19" i="6"/>
  <c r="H16" i="6"/>
  <c r="H12" i="6"/>
  <c r="H13" i="6"/>
  <c r="H14" i="6"/>
  <c r="H15" i="6"/>
  <c r="H11" i="6"/>
  <c r="O266" i="5"/>
  <c r="M266" i="5"/>
  <c r="I266" i="5"/>
  <c r="H266" i="5"/>
  <c r="I255" i="5"/>
  <c r="M255" i="5"/>
  <c r="O255" i="5"/>
  <c r="H134" i="5"/>
  <c r="I134" i="5"/>
  <c r="M134" i="5"/>
  <c r="O134" i="5"/>
  <c r="O133" i="5"/>
  <c r="O132" i="5"/>
  <c r="M133" i="5"/>
  <c r="I133" i="5"/>
  <c r="I132" i="5"/>
  <c r="H133" i="5"/>
  <c r="H132" i="5"/>
  <c r="M132" i="5"/>
  <c r="O36" i="5"/>
  <c r="O37" i="5"/>
  <c r="O38" i="5"/>
  <c r="O39" i="5"/>
  <c r="M39" i="5"/>
  <c r="I39" i="5"/>
  <c r="H39" i="5"/>
  <c r="H36" i="5"/>
  <c r="I36" i="5"/>
  <c r="M36" i="5"/>
  <c r="H37" i="5"/>
  <c r="I37" i="5"/>
  <c r="M37" i="5"/>
  <c r="H38" i="5"/>
  <c r="I38" i="5"/>
  <c r="M38" i="5"/>
  <c r="S33" i="5"/>
  <c r="O229" i="5"/>
  <c r="M229" i="5"/>
  <c r="I229" i="5"/>
  <c r="P199" i="5"/>
  <c r="D17" i="8"/>
  <c r="D16" i="8"/>
  <c r="D15" i="8"/>
  <c r="D14" i="8"/>
  <c r="D13" i="8"/>
  <c r="D12" i="8"/>
  <c r="O185" i="5" l="1"/>
  <c r="M185" i="5"/>
  <c r="I185" i="5"/>
  <c r="O178" i="5"/>
  <c r="O179" i="5"/>
  <c r="O180" i="5"/>
  <c r="O181" i="5"/>
  <c r="O182" i="5"/>
  <c r="O183" i="5"/>
  <c r="O184" i="5"/>
  <c r="I84" i="5"/>
  <c r="M84" i="5"/>
  <c r="O84" i="5"/>
  <c r="H178" i="5"/>
  <c r="H179" i="5"/>
  <c r="I178" i="5"/>
  <c r="I179" i="5"/>
  <c r="M178" i="5"/>
  <c r="M179" i="5"/>
  <c r="H180" i="5"/>
  <c r="H181" i="5"/>
  <c r="I180" i="5"/>
  <c r="I181" i="5"/>
  <c r="M180" i="5"/>
  <c r="M181" i="5"/>
  <c r="H182" i="5"/>
  <c r="H183" i="5"/>
  <c r="I182" i="5"/>
  <c r="I183" i="5"/>
  <c r="M182" i="5"/>
  <c r="M183" i="5"/>
  <c r="H184" i="5"/>
  <c r="I184" i="5"/>
  <c r="M184" i="5"/>
  <c r="O245" i="5" l="1"/>
  <c r="O246" i="5"/>
  <c r="I245" i="5"/>
  <c r="I246" i="5"/>
  <c r="R239" i="5"/>
  <c r="R151" i="5"/>
  <c r="M12" i="5"/>
  <c r="M13" i="5"/>
  <c r="M14" i="5"/>
  <c r="M15" i="5"/>
  <c r="M16" i="5"/>
  <c r="M17" i="5"/>
  <c r="M18" i="5"/>
  <c r="M19" i="5"/>
  <c r="M20" i="5"/>
  <c r="M21" i="5"/>
  <c r="M22" i="5"/>
  <c r="M23" i="5"/>
  <c r="M24" i="5"/>
  <c r="M25" i="5"/>
  <c r="M26" i="5"/>
  <c r="M27" i="5"/>
  <c r="M28" i="5"/>
  <c r="M29" i="5"/>
  <c r="M30" i="5"/>
  <c r="M31" i="5"/>
  <c r="M32" i="5"/>
  <c r="M33" i="5"/>
  <c r="M34" i="5"/>
  <c r="M35"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6" i="5"/>
  <c r="M257" i="5"/>
  <c r="M258" i="5"/>
  <c r="M259" i="5"/>
  <c r="M260" i="5"/>
  <c r="M261" i="5"/>
  <c r="M262" i="5"/>
  <c r="M263" i="5"/>
  <c r="M264" i="5"/>
  <c r="M265"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11" i="5"/>
  <c r="O297" i="5"/>
  <c r="I297" i="5"/>
  <c r="O230" i="5"/>
  <c r="O231" i="5"/>
  <c r="O232" i="5"/>
  <c r="O233" i="5"/>
  <c r="O234" i="5"/>
  <c r="O235" i="5"/>
  <c r="O236" i="5"/>
  <c r="O237" i="5"/>
  <c r="O238" i="5"/>
  <c r="O239" i="5"/>
  <c r="O240" i="5"/>
  <c r="O241" i="5"/>
  <c r="O242" i="5"/>
  <c r="O243" i="5"/>
  <c r="O244" i="5"/>
  <c r="O247" i="5"/>
  <c r="O248" i="5"/>
  <c r="O249" i="5"/>
  <c r="O250" i="5"/>
  <c r="O251" i="5"/>
  <c r="O252" i="5"/>
  <c r="O253" i="5"/>
  <c r="O254" i="5"/>
  <c r="O256" i="5"/>
  <c r="O257" i="5"/>
  <c r="O258" i="5"/>
  <c r="O259" i="5"/>
  <c r="O260" i="5"/>
  <c r="O261" i="5"/>
  <c r="O262" i="5"/>
  <c r="O263" i="5"/>
  <c r="O264" i="5"/>
  <c r="O265"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27" i="5"/>
  <c r="O228" i="5"/>
  <c r="O216" i="5"/>
  <c r="O217" i="5"/>
  <c r="O218" i="5"/>
  <c r="O219" i="5"/>
  <c r="O220" i="5"/>
  <c r="O221" i="5"/>
  <c r="O222" i="5"/>
  <c r="O223" i="5"/>
  <c r="O224" i="5"/>
  <c r="O225" i="5"/>
  <c r="O226" i="5"/>
  <c r="O215" i="5"/>
  <c r="O77" i="5"/>
  <c r="O78" i="5"/>
  <c r="O79" i="5"/>
  <c r="O80" i="5"/>
  <c r="O81" i="5"/>
  <c r="O82" i="5"/>
  <c r="O83"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62" i="5"/>
  <c r="O63" i="5"/>
  <c r="O64" i="5"/>
  <c r="O65" i="5"/>
  <c r="O66" i="5"/>
  <c r="O67" i="5"/>
  <c r="O68" i="5"/>
  <c r="O69" i="5"/>
  <c r="O70" i="5"/>
  <c r="O71" i="5"/>
  <c r="O72" i="5"/>
  <c r="O73" i="5"/>
  <c r="O74" i="5"/>
  <c r="O75" i="5"/>
  <c r="O76" i="5"/>
  <c r="O61" i="5"/>
  <c r="O56" i="5"/>
  <c r="O57" i="5"/>
  <c r="O58" i="5"/>
  <c r="O59" i="5"/>
  <c r="O60" i="5"/>
  <c r="O55" i="5"/>
  <c r="O53" i="5"/>
  <c r="O54" i="5"/>
  <c r="O12" i="5"/>
  <c r="O13" i="5"/>
  <c r="O14" i="5"/>
  <c r="O15" i="5"/>
  <c r="O16" i="5"/>
  <c r="O17" i="5"/>
  <c r="O18" i="5"/>
  <c r="O19" i="5"/>
  <c r="O20" i="5"/>
  <c r="O21" i="5"/>
  <c r="O22" i="5"/>
  <c r="O23" i="5"/>
  <c r="O24" i="5"/>
  <c r="O25" i="5"/>
  <c r="O26" i="5"/>
  <c r="O27" i="5"/>
  <c r="O28" i="5"/>
  <c r="O29" i="5"/>
  <c r="O30" i="5"/>
  <c r="O31" i="5"/>
  <c r="O32" i="5"/>
  <c r="O33" i="5"/>
  <c r="O34" i="5"/>
  <c r="O35" i="5"/>
  <c r="O40" i="5"/>
  <c r="O41" i="5"/>
  <c r="O42" i="5"/>
  <c r="O43" i="5"/>
  <c r="O44" i="5"/>
  <c r="O45" i="5"/>
  <c r="O46" i="5"/>
  <c r="O47" i="5"/>
  <c r="O48" i="5"/>
  <c r="O49" i="5"/>
  <c r="O50" i="5"/>
  <c r="O51" i="5"/>
  <c r="O52" i="5"/>
  <c r="I230" i="5"/>
  <c r="I231" i="5"/>
  <c r="I232" i="5"/>
  <c r="I233" i="5"/>
  <c r="I234" i="5"/>
  <c r="I235" i="5"/>
  <c r="I236" i="5"/>
  <c r="I237" i="5"/>
  <c r="I238" i="5"/>
  <c r="I239" i="5"/>
  <c r="I240" i="5"/>
  <c r="I241" i="5"/>
  <c r="I242" i="5"/>
  <c r="I243" i="5"/>
  <c r="I244" i="5"/>
  <c r="I247" i="5"/>
  <c r="I248" i="5"/>
  <c r="I249" i="5"/>
  <c r="I250" i="5"/>
  <c r="I251" i="5"/>
  <c r="I252" i="5"/>
  <c r="I253" i="5"/>
  <c r="I254" i="5"/>
  <c r="I256" i="5"/>
  <c r="I257" i="5"/>
  <c r="I258" i="5"/>
  <c r="I259" i="5"/>
  <c r="I260" i="5"/>
  <c r="I261" i="5"/>
  <c r="I262" i="5"/>
  <c r="I263" i="5"/>
  <c r="I264" i="5"/>
  <c r="I265"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27" i="5"/>
  <c r="I228" i="5"/>
  <c r="I216" i="5"/>
  <c r="I217" i="5"/>
  <c r="I218" i="5"/>
  <c r="I219" i="5"/>
  <c r="I220" i="5"/>
  <c r="I221" i="5"/>
  <c r="I222" i="5"/>
  <c r="I223" i="5"/>
  <c r="I224" i="5"/>
  <c r="I225" i="5"/>
  <c r="I226" i="5"/>
  <c r="I215" i="5"/>
  <c r="I12" i="5"/>
  <c r="I13" i="5"/>
  <c r="I14" i="5"/>
  <c r="I15" i="5"/>
  <c r="I16" i="5"/>
  <c r="I17" i="5"/>
  <c r="I18" i="5"/>
  <c r="I19" i="5"/>
  <c r="I20" i="5"/>
  <c r="I21" i="5"/>
  <c r="I22" i="5"/>
  <c r="I23" i="5"/>
  <c r="I24" i="5"/>
  <c r="I25" i="5"/>
  <c r="I26" i="5"/>
  <c r="I27" i="5"/>
  <c r="I28" i="5"/>
  <c r="I29" i="5"/>
  <c r="I30" i="5"/>
  <c r="I31" i="5"/>
  <c r="I32" i="5"/>
  <c r="I33" i="5"/>
  <c r="I34" i="5"/>
  <c r="I35"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11" i="5"/>
  <c r="O11" i="5"/>
  <c r="H12" i="5"/>
  <c r="H13" i="5"/>
  <c r="H14" i="5"/>
  <c r="H15" i="5"/>
  <c r="H16" i="5"/>
  <c r="H17" i="5"/>
  <c r="H18" i="5"/>
  <c r="H19" i="5"/>
  <c r="H20" i="5"/>
  <c r="H21" i="5"/>
  <c r="H22" i="5"/>
  <c r="H23" i="5"/>
  <c r="H24" i="5"/>
  <c r="H25" i="5"/>
  <c r="H26" i="5"/>
  <c r="H27" i="5"/>
  <c r="H28" i="5"/>
  <c r="H29" i="5"/>
  <c r="H30" i="5"/>
  <c r="H31" i="5"/>
  <c r="H32" i="5"/>
  <c r="H33" i="5"/>
  <c r="H34" i="5"/>
  <c r="H35"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5"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5" i="5"/>
  <c r="H137" i="5"/>
  <c r="H138" i="5"/>
  <c r="H139" i="5"/>
  <c r="H140" i="5"/>
  <c r="H141" i="5"/>
  <c r="H142" i="5"/>
  <c r="H144" i="5"/>
  <c r="H145" i="5"/>
  <c r="H146"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86" i="5"/>
  <c r="H187" i="5"/>
  <c r="H188" i="5"/>
  <c r="H189" i="5"/>
  <c r="H190" i="5"/>
  <c r="H191" i="5"/>
  <c r="H192" i="5"/>
  <c r="H193" i="5"/>
  <c r="H194" i="5"/>
  <c r="H195" i="5"/>
  <c r="H196" i="5"/>
  <c r="H197" i="5"/>
  <c r="H198" i="5"/>
  <c r="H201" i="5"/>
  <c r="H202" i="5"/>
  <c r="H203" i="5"/>
  <c r="H211" i="5"/>
  <c r="H212" i="5"/>
  <c r="H213" i="5"/>
  <c r="H222" i="5"/>
  <c r="H223" i="5"/>
  <c r="H224" i="5"/>
  <c r="H225" i="5"/>
  <c r="H226" i="5"/>
  <c r="H230" i="5"/>
  <c r="H231" i="5"/>
  <c r="H232" i="5"/>
  <c r="H233" i="5"/>
  <c r="H234" i="5"/>
  <c r="H235" i="5"/>
  <c r="H236" i="5"/>
  <c r="H237" i="5"/>
  <c r="H238" i="5"/>
  <c r="H239" i="5"/>
  <c r="H240" i="5"/>
  <c r="H241" i="5"/>
  <c r="H242" i="5"/>
  <c r="H243" i="5"/>
  <c r="H244" i="5"/>
  <c r="H247" i="5"/>
  <c r="H248" i="5"/>
  <c r="H249" i="5"/>
  <c r="H250" i="5"/>
  <c r="H251" i="5"/>
  <c r="H252" i="5"/>
  <c r="H253" i="5"/>
  <c r="H254" i="5"/>
  <c r="H256" i="5"/>
  <c r="H257" i="5"/>
  <c r="H258" i="5"/>
  <c r="H259" i="5"/>
  <c r="H260" i="5"/>
  <c r="H261" i="5"/>
  <c r="H262" i="5"/>
  <c r="H263" i="5"/>
  <c r="H264" i="5"/>
  <c r="H265" i="5"/>
  <c r="H267" i="5"/>
  <c r="H268" i="5"/>
  <c r="H269" i="5"/>
  <c r="H270" i="5"/>
  <c r="H271" i="5"/>
  <c r="H272" i="5"/>
  <c r="H273" i="5"/>
  <c r="H274" i="5"/>
  <c r="H275" i="5"/>
  <c r="H276" i="5"/>
  <c r="H277" i="5"/>
  <c r="H278" i="5"/>
  <c r="H279" i="5"/>
  <c r="H280" i="5"/>
  <c r="H281" i="5"/>
  <c r="H282" i="5"/>
  <c r="H283" i="5"/>
  <c r="H284" i="5"/>
  <c r="H285" i="5"/>
  <c r="H286" i="5"/>
  <c r="H287" i="5"/>
  <c r="H288" i="5"/>
  <c r="H11" i="5"/>
  <c r="E9" i="9"/>
  <c r="I7" i="9"/>
  <c r="E23" i="9"/>
  <c r="E20" i="9"/>
  <c r="E10" i="9"/>
  <c r="I8" i="9"/>
  <c r="I6" i="9"/>
  <c r="I5" i="9"/>
  <c r="S28" i="5" l="1"/>
  <c r="S41" i="5"/>
  <c r="S46" i="5"/>
  <c r="S47" i="5"/>
  <c r="S48" i="5"/>
  <c r="S49" i="5"/>
  <c r="S61" i="5"/>
  <c r="S74" i="5"/>
  <c r="S87" i="5"/>
  <c r="S106" i="5"/>
  <c r="S107" i="5"/>
  <c r="S109" i="5"/>
  <c r="S113" i="5"/>
  <c r="S123" i="5"/>
  <c r="S140" i="5"/>
  <c r="S156" i="5"/>
  <c r="S175" i="5"/>
  <c r="S201" i="5"/>
  <c r="S202" i="5"/>
  <c r="S226" i="5"/>
  <c r="S236" i="5"/>
  <c r="S238" i="5"/>
  <c r="S241" i="5"/>
  <c r="S248" i="5"/>
  <c r="S249" i="5"/>
  <c r="S250" i="5"/>
  <c r="S252" i="5"/>
  <c r="S253" i="5"/>
  <c r="S261" i="5"/>
  <c r="S262" i="5"/>
  <c r="S264" i="5"/>
  <c r="S279" i="5"/>
  <c r="R251" i="5"/>
  <c r="Q230" i="5" l="1"/>
  <c r="R230" i="5"/>
  <c r="P230" i="5"/>
  <c r="Q46" i="5"/>
  <c r="P46" i="5"/>
  <c r="R43" i="5"/>
  <c r="Q43" i="5"/>
  <c r="R42" i="5"/>
  <c r="Q42" i="5"/>
  <c r="Q41" i="5"/>
  <c r="P41" i="5"/>
  <c r="P42" i="5"/>
  <c r="P43" i="5"/>
  <c r="R40" i="5"/>
  <c r="Q40" i="5"/>
  <c r="P40" i="5"/>
  <c r="Q288" i="5"/>
  <c r="P288" i="5"/>
  <c r="R286" i="5"/>
  <c r="Q286" i="5"/>
  <c r="P286" i="5"/>
  <c r="R275" i="5"/>
  <c r="P275" i="5"/>
  <c r="Q275" i="5"/>
  <c r="R270" i="5"/>
  <c r="R271" i="5"/>
  <c r="R272" i="5"/>
  <c r="Q270" i="5"/>
  <c r="Q271" i="5"/>
  <c r="Q272" i="5"/>
  <c r="Q273" i="5"/>
  <c r="P273" i="5"/>
  <c r="R273" i="5"/>
  <c r="Q274" i="5"/>
  <c r="R274" i="5"/>
  <c r="Q287" i="5"/>
  <c r="R287" i="5"/>
  <c r="P226" i="5"/>
  <c r="Q226" i="5"/>
  <c r="R226" i="5"/>
  <c r="R254" i="5"/>
  <c r="R260" i="5"/>
  <c r="R261" i="5"/>
  <c r="R263" i="5"/>
  <c r="R265" i="5"/>
  <c r="Q260" i="5"/>
  <c r="Q261" i="5"/>
  <c r="Q263" i="5"/>
  <c r="Q265" i="5"/>
  <c r="P260" i="5"/>
  <c r="P261" i="5"/>
  <c r="P263" i="5"/>
  <c r="P264" i="5"/>
  <c r="P265" i="5"/>
  <c r="P248" i="5" l="1"/>
  <c r="P249" i="5"/>
  <c r="P250" i="5"/>
  <c r="P251" i="5"/>
  <c r="P252" i="5"/>
  <c r="P253" i="5"/>
  <c r="P254" i="5"/>
  <c r="P256" i="5"/>
  <c r="Q248" i="5"/>
  <c r="Q249" i="5"/>
  <c r="Q250" i="5"/>
  <c r="Q251" i="5"/>
  <c r="Q252" i="5"/>
  <c r="Q253" i="5"/>
  <c r="Q254" i="5"/>
  <c r="R234" i="5"/>
  <c r="R235" i="5"/>
  <c r="R236" i="5"/>
  <c r="R237" i="5"/>
  <c r="R240" i="5"/>
  <c r="R241" i="5"/>
  <c r="R242" i="5"/>
  <c r="Q234" i="5"/>
  <c r="Q235" i="5"/>
  <c r="Q236" i="5"/>
  <c r="Q237" i="5"/>
  <c r="Q238" i="5"/>
  <c r="Q239" i="5"/>
  <c r="Q240" i="5"/>
  <c r="Q241" i="5"/>
  <c r="Q242" i="5"/>
  <c r="Q243" i="5"/>
  <c r="Q244" i="5"/>
  <c r="P234" i="5"/>
  <c r="P235" i="5"/>
  <c r="P236" i="5"/>
  <c r="P237" i="5"/>
  <c r="P238" i="5"/>
  <c r="P239" i="5"/>
  <c r="P240" i="5"/>
  <c r="P241" i="5"/>
  <c r="P242" i="5"/>
  <c r="P243" i="5"/>
  <c r="P244" i="5"/>
  <c r="R203" i="5"/>
  <c r="Q203" i="5"/>
  <c r="R31" i="5" l="1"/>
  <c r="Q31" i="5"/>
  <c r="R30" i="5"/>
  <c r="Q30" i="5"/>
  <c r="R29" i="5"/>
  <c r="Q29" i="5"/>
  <c r="R27" i="5"/>
  <c r="Q27" i="5"/>
  <c r="R26" i="5"/>
  <c r="Q26" i="5"/>
  <c r="R25" i="5"/>
  <c r="Q25" i="5"/>
  <c r="R24" i="5"/>
  <c r="Q24" i="5"/>
  <c r="R23" i="5"/>
  <c r="Q23" i="5"/>
  <c r="R22" i="5"/>
  <c r="Q22" i="5"/>
  <c r="R21" i="5"/>
  <c r="Q21" i="5"/>
  <c r="R20" i="5"/>
  <c r="Q20" i="5"/>
  <c r="R19" i="5"/>
  <c r="Q19" i="5"/>
  <c r="R18" i="5"/>
  <c r="Q18" i="5"/>
  <c r="R17" i="5"/>
  <c r="Q17" i="5"/>
  <c r="R16" i="5"/>
  <c r="Q16" i="5"/>
  <c r="R15" i="5"/>
  <c r="Q15" i="5"/>
  <c r="R14" i="5"/>
  <c r="Q14" i="5"/>
  <c r="R13" i="5"/>
  <c r="Q13" i="5"/>
  <c r="R12" i="5"/>
  <c r="Q12" i="5"/>
  <c r="P51" i="5"/>
  <c r="P50" i="5"/>
  <c r="P48" i="5"/>
  <c r="P47" i="5"/>
  <c r="P45" i="5"/>
  <c r="P44" i="5"/>
  <c r="P31" i="5"/>
  <c r="P30" i="5"/>
  <c r="P29" i="5"/>
  <c r="P27" i="5"/>
  <c r="P26" i="5"/>
  <c r="P25" i="5"/>
  <c r="P24" i="5"/>
  <c r="P23" i="5"/>
  <c r="P22" i="5"/>
  <c r="P21" i="5"/>
  <c r="P20" i="5"/>
  <c r="P19" i="5"/>
  <c r="P18" i="5"/>
  <c r="P17" i="5"/>
  <c r="P16" i="5"/>
  <c r="P15" i="5"/>
  <c r="P14" i="5"/>
  <c r="P13" i="5"/>
  <c r="P12" i="5"/>
  <c r="P53" i="5"/>
  <c r="P55" i="5"/>
  <c r="P59" i="5"/>
  <c r="P57" i="5"/>
  <c r="P56" i="5"/>
  <c r="P61" i="5"/>
  <c r="P73" i="5"/>
  <c r="P72" i="5"/>
  <c r="P71" i="5"/>
  <c r="P70" i="5"/>
  <c r="P69" i="5"/>
  <c r="P68" i="5"/>
  <c r="P67" i="5"/>
  <c r="P66" i="5"/>
  <c r="P65" i="5"/>
  <c r="P64" i="5"/>
  <c r="P63" i="5"/>
  <c r="P62" i="5"/>
  <c r="P75" i="5"/>
  <c r="P83" i="5"/>
  <c r="P82" i="5"/>
  <c r="P81" i="5"/>
  <c r="P80" i="5"/>
  <c r="P79" i="5"/>
  <c r="P78" i="5"/>
  <c r="P77" i="5"/>
  <c r="P88" i="5"/>
  <c r="P91" i="5"/>
  <c r="P90" i="5"/>
  <c r="R259" i="5"/>
  <c r="Q259" i="5"/>
  <c r="R258" i="5"/>
  <c r="Q258" i="5"/>
  <c r="R247" i="5"/>
  <c r="Q247" i="5"/>
  <c r="R233" i="5"/>
  <c r="Q233" i="5"/>
  <c r="R231" i="5"/>
  <c r="Q231" i="5"/>
  <c r="R225" i="5"/>
  <c r="Q225" i="5"/>
  <c r="Q202" i="5"/>
  <c r="Q201" i="5"/>
  <c r="R198" i="5"/>
  <c r="Q198" i="5"/>
  <c r="R197" i="5"/>
  <c r="Q197" i="5"/>
  <c r="Q196" i="5"/>
  <c r="R195" i="5"/>
  <c r="Q195" i="5"/>
  <c r="R194" i="5"/>
  <c r="Q194" i="5"/>
  <c r="R193" i="5"/>
  <c r="Q193" i="5"/>
  <c r="R192" i="5"/>
  <c r="Q192" i="5"/>
  <c r="R191" i="5"/>
  <c r="Q191" i="5"/>
  <c r="R190" i="5"/>
  <c r="Q190" i="5"/>
  <c r="R189" i="5"/>
  <c r="Q189" i="5"/>
  <c r="Q188" i="5"/>
  <c r="R187" i="5"/>
  <c r="Q187" i="5"/>
  <c r="R174" i="5"/>
  <c r="Q174" i="5"/>
  <c r="R173" i="5"/>
  <c r="Q173" i="5"/>
  <c r="R172" i="5"/>
  <c r="Q172" i="5"/>
  <c r="R171" i="5"/>
  <c r="Q171" i="5"/>
  <c r="R170" i="5"/>
  <c r="Q170" i="5"/>
  <c r="R169" i="5"/>
  <c r="Q169" i="5"/>
  <c r="R168" i="5"/>
  <c r="Q168" i="5"/>
  <c r="R167" i="5"/>
  <c r="Q167" i="5"/>
  <c r="R166" i="5"/>
  <c r="Q166" i="5"/>
  <c r="R165" i="5"/>
  <c r="Q165" i="5"/>
  <c r="R164" i="5"/>
  <c r="Q164" i="5"/>
  <c r="R163" i="5"/>
  <c r="Q163" i="5"/>
  <c r="R162" i="5"/>
  <c r="Q162" i="5"/>
  <c r="R161" i="5"/>
  <c r="Q161" i="5"/>
  <c r="R160" i="5"/>
  <c r="Q160" i="5"/>
  <c r="R159" i="5"/>
  <c r="Q159" i="5"/>
  <c r="R158" i="5"/>
  <c r="Q158" i="5"/>
  <c r="R157" i="5"/>
  <c r="Q157" i="5"/>
  <c r="R156" i="5"/>
  <c r="Q156" i="5"/>
  <c r="R155" i="5"/>
  <c r="Q155" i="5"/>
  <c r="R153" i="5"/>
  <c r="Q153" i="5"/>
  <c r="R152" i="5"/>
  <c r="Q152" i="5"/>
  <c r="Q151" i="5"/>
  <c r="R150" i="5"/>
  <c r="Q150" i="5"/>
  <c r="R149" i="5"/>
  <c r="Q149" i="5"/>
  <c r="R144" i="5"/>
  <c r="Q144" i="5"/>
  <c r="R141" i="5"/>
  <c r="Q141" i="5"/>
  <c r="R140" i="5"/>
  <c r="Q140" i="5"/>
  <c r="R137" i="5"/>
  <c r="Q137" i="5"/>
  <c r="R135" i="5"/>
  <c r="Q135" i="5"/>
  <c r="R130" i="5"/>
  <c r="Q130" i="5"/>
  <c r="R127" i="5"/>
  <c r="Q127" i="5"/>
  <c r="R126" i="5"/>
  <c r="Q126" i="5"/>
  <c r="R125" i="5"/>
  <c r="Q125" i="5"/>
  <c r="R124" i="5"/>
  <c r="Q124" i="5"/>
  <c r="R122" i="5"/>
  <c r="Q122" i="5"/>
  <c r="R121" i="5"/>
  <c r="Q121" i="5"/>
  <c r="R120" i="5"/>
  <c r="Q120" i="5"/>
  <c r="R119" i="5"/>
  <c r="Q119" i="5"/>
  <c r="R118" i="5"/>
  <c r="Q118" i="5"/>
  <c r="R117" i="5"/>
  <c r="Q117" i="5"/>
  <c r="R116" i="5"/>
  <c r="Q116" i="5"/>
  <c r="R115" i="5"/>
  <c r="Q115" i="5"/>
  <c r="R114" i="5"/>
  <c r="Q114" i="5"/>
  <c r="Q113" i="5"/>
  <c r="R112" i="5"/>
  <c r="Q112" i="5"/>
  <c r="R111" i="5"/>
  <c r="Q111" i="5"/>
  <c r="R110" i="5"/>
  <c r="Q110" i="5"/>
  <c r="Q109" i="5"/>
  <c r="R108" i="5"/>
  <c r="Q108" i="5"/>
  <c r="Q106" i="5"/>
  <c r="R105" i="5"/>
  <c r="Q105" i="5"/>
  <c r="R104" i="5"/>
  <c r="Q104" i="5"/>
  <c r="R103" i="5"/>
  <c r="Q103" i="5"/>
  <c r="R102" i="5"/>
  <c r="Q102" i="5"/>
  <c r="R101" i="5"/>
  <c r="Q101" i="5"/>
  <c r="R100" i="5"/>
  <c r="Q100" i="5"/>
  <c r="R99" i="5"/>
  <c r="Q99" i="5"/>
  <c r="R98" i="5"/>
  <c r="Q98" i="5"/>
  <c r="R97" i="5"/>
  <c r="Q97" i="5"/>
  <c r="R96" i="5"/>
  <c r="Q96" i="5"/>
  <c r="R95" i="5"/>
  <c r="Q95" i="5"/>
  <c r="R94" i="5"/>
  <c r="Q94" i="5"/>
  <c r="R93" i="5"/>
  <c r="Q93" i="5"/>
  <c r="R92" i="5"/>
  <c r="Q92" i="5"/>
  <c r="P93" i="5"/>
  <c r="P94" i="5"/>
  <c r="P95" i="5"/>
  <c r="P96" i="5"/>
  <c r="P97" i="5"/>
  <c r="P98" i="5"/>
  <c r="P99" i="5"/>
  <c r="P100" i="5"/>
  <c r="P101" i="5"/>
  <c r="P102" i="5"/>
  <c r="P103" i="5"/>
  <c r="P104" i="5"/>
  <c r="P105" i="5"/>
  <c r="P106" i="5"/>
  <c r="P108" i="5"/>
  <c r="P109" i="5"/>
  <c r="P110" i="5"/>
  <c r="P111" i="5"/>
  <c r="P112" i="5"/>
  <c r="P113" i="5"/>
  <c r="P114" i="5"/>
  <c r="P115" i="5"/>
  <c r="P116" i="5"/>
  <c r="P117" i="5"/>
  <c r="P118" i="5"/>
  <c r="P119" i="5"/>
  <c r="P120" i="5"/>
  <c r="P121" i="5"/>
  <c r="P122" i="5"/>
  <c r="P124" i="5"/>
  <c r="P125" i="5"/>
  <c r="P126" i="5"/>
  <c r="P127" i="5"/>
  <c r="P130" i="5"/>
  <c r="P135" i="5"/>
  <c r="P137" i="5"/>
  <c r="P149" i="5"/>
  <c r="P150" i="5"/>
  <c r="P151" i="5"/>
  <c r="P152" i="5"/>
  <c r="P153" i="5"/>
  <c r="P157" i="5"/>
  <c r="P158" i="5"/>
  <c r="P159" i="5"/>
  <c r="P160" i="5"/>
  <c r="P161" i="5"/>
  <c r="P162" i="5"/>
  <c r="P163" i="5"/>
  <c r="P164" i="5"/>
  <c r="P165" i="5"/>
  <c r="P166" i="5"/>
  <c r="P167" i="5"/>
  <c r="P168" i="5"/>
  <c r="P169" i="5"/>
  <c r="P170" i="5"/>
  <c r="P171" i="5"/>
  <c r="P172" i="5"/>
  <c r="P173" i="5"/>
  <c r="P174" i="5"/>
  <c r="P188" i="5"/>
  <c r="P189" i="5"/>
  <c r="P190" i="5"/>
  <c r="P191" i="5"/>
  <c r="P192" i="5"/>
  <c r="P193" i="5"/>
  <c r="P194" i="5"/>
  <c r="P195" i="5"/>
  <c r="P196" i="5"/>
  <c r="P197" i="5"/>
  <c r="P225" i="5"/>
  <c r="P231" i="5"/>
  <c r="P232" i="5"/>
  <c r="P233" i="5"/>
  <c r="P247" i="5"/>
  <c r="P258" i="5"/>
  <c r="P259" i="5"/>
  <c r="P92" i="5"/>
  <c r="I17" i="9" l="1"/>
  <c r="I18" i="9"/>
  <c r="I19" i="9"/>
  <c r="E12" i="9"/>
</calcChain>
</file>

<file path=xl/sharedStrings.xml><?xml version="1.0" encoding="utf-8"?>
<sst xmlns="http://schemas.openxmlformats.org/spreadsheetml/2006/main" count="3014" uniqueCount="571">
  <si>
    <t xml:space="preserve">DEPENDENCIA: </t>
  </si>
  <si>
    <t>Favor dilegenciar el campo con la lista desplegable indicando a que dirección pertenece</t>
  </si>
  <si>
    <t>CÓDIGO PA</t>
  </si>
  <si>
    <t xml:space="preserve">Campo para llevar registro de la línea del PA, esta nos permitirá identificar y asociar el proceso con mayor facilidad. El código es una numeración del 1 al 100 seguida por un guion y el SIFI correspondiente a cada proyecto. [SIFI]-[#}. Por ejemplo  322-1; 305-2. Esta columna estará previamente diligenciada hasta el campo 50 por el grupo FEI. En caso de necesitar un nuevo registro se puede adicional con la instrucción anterior. </t>
  </si>
  <si>
    <t>PROYECTO/SIFI</t>
  </si>
  <si>
    <t>Favor dilegenciar el campo con la lista desplegable indicando el proyecto</t>
  </si>
  <si>
    <t>DESCRIPCIÓN / OBJETO</t>
  </si>
  <si>
    <t xml:space="preserve">Indicar de manera clara cuál es el objeto a incluir igual como quedará en los estudios previos de dicha contratación, se excluyen por el momento gastos relacionados con inscripción a eventos, tiquetes y viáticos. </t>
  </si>
  <si>
    <t>TIPO DE GASTO</t>
  </si>
  <si>
    <t xml:space="preserve">Herramienta que nos permite segmentar y agrupar, con el objetivo de optimizar procesos. Este campo cuenta con una lista desplegable para eleccion de etiqueta favor elegir la que correponda al proceso, si ninguna de las opciones se ajusta favor dejar el campo en blanco. </t>
  </si>
  <si>
    <t>RUBRO PRESUPUESTAL</t>
  </si>
  <si>
    <t xml:space="preserve">Favor dilegenciar el campo con la lista desplegable indicando el rubro presupuestal. En caso de necesitar adicionar un campo a este favor elegir otro e inidicarno en la columna de comentarios para adicionarlo a la lista y ajustarlo. </t>
  </si>
  <si>
    <t>OTROS</t>
  </si>
  <si>
    <t>Si dentro de lista del rubro presupuestal no no se ajusta a su proceso por favor seleccione en RUBRO PRESUPUESTAL "OTROS"  y especifique en esta casilla el nombre del rubro</t>
  </si>
  <si>
    <t>MES ESTIMADO DE 
INICIO DEL PROCESO</t>
  </si>
  <si>
    <t xml:space="preserve">Elegir mes en el que se prevee radicar el proceso. </t>
  </si>
  <si>
    <t>PROCEDIMIENTO CONTRACTUAL</t>
  </si>
  <si>
    <t>Indique seleccionando de la lista desplegable la modalidad a la que pertenece su contratación, teniendo en cuenta los montos así:</t>
  </si>
  <si>
    <t>Es el procedimiento mediante el cual se invita a cotizar bienes, obras o servicios con una cuantía igual o inferior a 100 SMMLV de una forma expedita.</t>
  </si>
  <si>
    <t>Es el procedimiento mediante el cual se invita a cotizar bienes, obras o servicios con una cuantía superior a 100 SMMLV a proveedores que puedan cumplir con los requisitos jurídicos, técnicos, económicos y financieros para suplir las necesidades del FONDO ESPECIAL PARA INVESTIGACIONES – FEI</t>
  </si>
  <si>
    <t>CONTRATACIÓN DE PERSONAL PROFESIONAL O DE APOYO A LA GESTIÓN:</t>
  </si>
  <si>
    <t xml:space="preserve">		Para la contratación del personal profesional o de apoyo a la gestión que se requiera para actividades de naturaleza intelectual, operativas, logísticas o asistenciales en cumplimiento de los objetivos del FONDO ESPECIAL PARA INVESTIGACIONES - FEI, se aplicará el siguiente procedimiento y las directrices vigentes emitidas por el ordenador del gasto respecto a la tabla de honorarios 			</t>
  </si>
  <si>
    <t>CELEBRACIÓN DE ACUERDOS, CONVENIOS O CONTRATOS INTERADMINISTRATIVOS</t>
  </si>
  <si>
    <t>La celebración de los convenios con entidades, instituciones u organizaciones públicas que se requieran para dar cumplimiento a los objetivos del FONDO ESPECIAL PARA INVESTIGACIONES - FEI</t>
  </si>
  <si>
    <t>CONTRATOS DE ARRENDAMIENTO O ADQUISICIÓN DE INMUEBLES:</t>
  </si>
  <si>
    <t>La celebración de los contratos de arrendamiento o adquisición de inmuebles que se requieran para dar cumplimiento a los objetivos del FONDO ESPECIAL PARA INVESTIGACIONES - FEI</t>
  </si>
  <si>
    <t>CONTRATACIÓN DE CIENCIA Y TECNOLOGÍA.</t>
  </si>
  <si>
    <t>En caso de encontrarse justificado y soportado que alguna persona (natural o jurídica) es la única que puede prestar el servicio o entregar los bienes requeridos para suplir la necesidad planteada (ejemplo: patente, derechos de autor, proveedor exclusivo, etc.), se entenderá que existe la exclusividad por parte del proveedor, cuando el bien o servicio a suministrar, sólo puede ser ejecutado por un único proveedor, a razón de los derechos de autor o de propiedad intelectual que este posea, así como certificados de distribuidor exclusivo, o certificación de exclusividad para determinados bienes y/o servicios requeridos. Para dichos casos, se adelantará el proceso de contratación sin necesidad de requerir otras cotizaciones</t>
  </si>
  <si>
    <t>FUENTE DE LOS RECURSOS</t>
  </si>
  <si>
    <t xml:space="preserve">Favor indicar la fuente de donde provienen los recursos con la lista desplegable. </t>
  </si>
  <si>
    <t>VALOR TOTAL ESTIMADO</t>
  </si>
  <si>
    <t xml:space="preserve">Favor dilgenciar este campo con el valor estimado del proceso. </t>
  </si>
  <si>
    <t xml:space="preserve">PROCESO </t>
  </si>
  <si>
    <t xml:space="preserve">Espacio exclusivo para el FEI. </t>
  </si>
  <si>
    <t>PLAN DE COMPRAS POR PROYECTO</t>
  </si>
  <si>
    <t>Nombre</t>
  </si>
  <si>
    <t xml:space="preserve">Fondo Especial para Investiciones - FEI	
Jorge Enrique Villalobos Espinosa; Tel: 2207700 ext. 1632; jvillalobos@ins.gov.co / Melany Araque, Tel: 2207700 ext. 1632; maraque@ins.gov.co 	
Hasta 300 SMLMV (salarios mínimos legales mensuales vigentes)	
superior a 300 SMLMV (salarios mínimos legales mensuales vigentes)	
Contratación de bienes en grandes volúmenes se podrán utilizar plataformas tecnológicas (Acuerdos marco o tienda virtual de Estado)	
01/02/2023 - 31/12/2023	</t>
  </si>
  <si>
    <t>Información de contacto</t>
  </si>
  <si>
    <t xml:space="preserve">Yohana Patricia Palacios Renteria; Tel: 2207700 ext. 1632 / Andrea Carolina Botón Sáenz ; Tel: 2207700 ext. 1581, aboton@ins.gov.co / Melany Araque; Tel: 2207700 ext. 1632, maraque@ins.gov.co </t>
  </si>
  <si>
    <t>Cuantía inferior</t>
  </si>
  <si>
    <t>Cuantía inferior a 50 SMLMV (salarios mínimos legales mensuales vigentes)</t>
  </si>
  <si>
    <t>Invitación privada</t>
  </si>
  <si>
    <t>Desde 50 SMLMV hasta 300 SMLMV (salarios mínimos legales mensuales vigentes)</t>
  </si>
  <si>
    <t>Invitación pública</t>
  </si>
  <si>
    <t>superior a 300 SMLMV (salarios mínimos legales mensuales vigentes)</t>
  </si>
  <si>
    <t>Plataformas tecnológicas</t>
  </si>
  <si>
    <t>Contratación de bienes en grandes volúmenes se podrán utilizar plataformas tecnológicas (Acuerdos marco o tienda virtual de Estado)</t>
  </si>
  <si>
    <t>Periodo</t>
  </si>
  <si>
    <t>02/12/2022 - 31/12/2023</t>
  </si>
  <si>
    <t>CÓDIGO</t>
  </si>
  <si>
    <t>DEPENDENCIA</t>
  </si>
  <si>
    <t xml:space="preserve">OTROS </t>
  </si>
  <si>
    <t xml:space="preserve">OTROS  </t>
  </si>
  <si>
    <t>MODALIDAD
CONTRACTUAL</t>
  </si>
  <si>
    <t>VALOR TOTAL 
ESTIMADO</t>
  </si>
  <si>
    <t>DATOS DE CONTACTO DEL RESPONSABLE</t>
  </si>
  <si>
    <t>360-1</t>
  </si>
  <si>
    <t>DIR. REDES</t>
  </si>
  <si>
    <t>360   CDC4 | NO INVEST. - NO COVID 19</t>
  </si>
  <si>
    <t>Responsable de liderar las actividades metodológicas, operativas y técnicas suscritas entre INS y CDC, que permitan al INS cumplir las obligaciones contractuales adquiridas a traves del proyecto CDC 360 del Grupo de Microbiología- Gerente proyecto Yuceiry Zárate</t>
  </si>
  <si>
    <t>CONSULTANTS/PERSONAL CIENTÍFICO</t>
  </si>
  <si>
    <t>Gerente Proyecto</t>
  </si>
  <si>
    <t xml:space="preserve">ENERO </t>
  </si>
  <si>
    <t>PRESTACIÓN DE SERVICIOS PROFESIONALES Y DE APOYO</t>
  </si>
  <si>
    <t>Nombre: Yuceiry Zárate M
Telefono: 3112328760
Email: yzarate@ins.gov.co</t>
  </si>
  <si>
    <t>360-2</t>
  </si>
  <si>
    <t>Prestar sus servicios técnicos en favor del INS, para apoyar las actividades asistenciales relacionadas con gestion de archivo, ingreso de datos a bases de datos y demás tareas relacionadas.   en el marco del proyecto CDC 360 que se desarrolla a través del laboratorio de microbiología de la dirección de reses en Salud Pública.  - Técnico de apoyo Andres Fabian Vargas</t>
  </si>
  <si>
    <t>SERVICIOS TÉCNICOS</t>
  </si>
  <si>
    <t>360-3</t>
  </si>
  <si>
    <t>Apoyar las actividades de diseño y puesta en marcha relacionadas a la generación del micrositio de resistencia antimicrobiana en la página del sitio web del Instituto Nacional de Salud, bajo el marco del proyecto NU3HCK000019. Servicios profesionales- Diego Arango</t>
  </si>
  <si>
    <t>360-4</t>
  </si>
  <si>
    <t>Prestar sus servicios profesionales en
favor del INS, para 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 Servicios profesionales Julieth Carolina Gamba</t>
  </si>
  <si>
    <t>360-5</t>
  </si>
  <si>
    <t xml:space="preserve"> Prestar sus servicios de Apoyo a la
Gestión en favor del INS, para apoyar las actividades asistenciales relacionadas con el sistema de
gestión de la calidad y demás tareas relacionadas con el desarrollo del proyecto NU3HCK000019. - Servicios Técnica Johana Marcela Cordoba</t>
  </si>
  <si>
    <t>360-6</t>
  </si>
  <si>
    <t>Prestar sus servicios profesionales a
favor del INS, para 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 Servicios profesionales María Alejandra Gutierrez.</t>
  </si>
  <si>
    <t>360-7</t>
  </si>
  <si>
    <t>Prestar sus servicios de apoyo a la gestion a favor del INS, para apoyar las actividades de laboratorio concernientes con el aislamiento de materiales, insumos, reactivos, limpieza de áreas y tareas de secretariado relacionadas con el proyecto "Component 2- Improve Capacity to detect and Monotor Emerging Antimicrobial Resistance: Enhance capaity to detect  and monitor emerging antimicrobial resistance in fungal pathogens in Colombia", que se desarrolla a tráves del laboratorio de Microbiología de la Dirección de Redes en Salud Pública. Servicios de apoyo Leidi Lorena Murcia</t>
  </si>
  <si>
    <t>360-8</t>
  </si>
  <si>
    <t xml:space="preserve">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 </t>
  </si>
  <si>
    <t>Equipos</t>
  </si>
  <si>
    <t xml:space="preserve">MARZO </t>
  </si>
  <si>
    <t>CONTRATOS DE CIENCIA Y TÉCNOLOGÍA</t>
  </si>
  <si>
    <t>360-9</t>
  </si>
  <si>
    <t>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t>
  </si>
  <si>
    <t>REACTIVOS</t>
  </si>
  <si>
    <t xml:space="preserve">INSUMOS Y REACTIVOS </t>
  </si>
  <si>
    <t xml:space="preserve">MAYO </t>
  </si>
  <si>
    <t>360-10</t>
  </si>
  <si>
    <t>Suministrar viajes a profesionales de laboratorios de referencia nacional (n=2) desde Bogotá a Nariño, La Guajira, Tolima, Atlántico, Sucre, Cali</t>
  </si>
  <si>
    <t>LOGISTICA </t>
  </si>
  <si>
    <t>INVITACIÓN PÚBLICA</t>
  </si>
  <si>
    <t>360-11</t>
  </si>
  <si>
    <t xml:space="preserve">Suministrar viaticos a miembros referentes de Salud Pública provenientes de ciudades de dificil acceso u orden público, para la asistencia al taller de Whonet en el Institituto Nacional de Salud. </t>
  </si>
  <si>
    <t>360-12</t>
  </si>
  <si>
    <t>Nombre:
Telefono:
Email:</t>
  </si>
  <si>
    <t>360-13</t>
  </si>
  <si>
    <t>360-14</t>
  </si>
  <si>
    <t>360-15</t>
  </si>
  <si>
    <t>360-16</t>
  </si>
  <si>
    <t>360-17</t>
  </si>
  <si>
    <t>360-18</t>
  </si>
  <si>
    <t>360-19</t>
  </si>
  <si>
    <t>360-20</t>
  </si>
  <si>
    <t>360-21</t>
  </si>
  <si>
    <t>360-22</t>
  </si>
  <si>
    <t>360-23</t>
  </si>
  <si>
    <t>360-24</t>
  </si>
  <si>
    <t>360-25</t>
  </si>
  <si>
    <t>360-26</t>
  </si>
  <si>
    <t>360-27</t>
  </si>
  <si>
    <t>360-28</t>
  </si>
  <si>
    <t>360-29</t>
  </si>
  <si>
    <t>360-30</t>
  </si>
  <si>
    <t>CONSECUTIVOS DE LOS PROYECTOS EJECUTADOS EN BASE DE RADICACIÓN</t>
  </si>
  <si>
    <t>DESCRIPCIÓN PROCESO EN BASE DE RADICACIÓN</t>
  </si>
  <si>
    <t>SIFI RADICACIÓN</t>
  </si>
  <si>
    <t>DIRECCIÓN SOLICITANTE</t>
  </si>
  <si>
    <t>fecha</t>
  </si>
  <si>
    <t>MES RADICADO DEL PROCESO EN EL FEI</t>
  </si>
  <si>
    <t>ESTADO ACTUAL DEL PROCESO</t>
  </si>
  <si>
    <t>VALOR RADICADO AL FEI</t>
  </si>
  <si>
    <t>ESTADO FINAL VALOR TOTAL RADICADO</t>
  </si>
  <si>
    <t>OBSERVACIONES DEL ÁREA TÉCNICA</t>
  </si>
  <si>
    <t>302-1</t>
  </si>
  <si>
    <t>302 FEI</t>
  </si>
  <si>
    <t>RADICADO EN FIDUCIARIA</t>
  </si>
  <si>
    <t>Nombre: Yohana Patricia Palacios Renteria
Telefono: ext. 1336
Email: ypalacios@ins.gov.co</t>
  </si>
  <si>
    <t>302-2</t>
  </si>
  <si>
    <t>302-3</t>
  </si>
  <si>
    <t>302-4</t>
  </si>
  <si>
    <t xml:space="preserve">FEBRERO </t>
  </si>
  <si>
    <t>302-5</t>
  </si>
  <si>
    <t>302-6</t>
  </si>
  <si>
    <t>302-7</t>
  </si>
  <si>
    <t>302-8</t>
  </si>
  <si>
    <t>302-9</t>
  </si>
  <si>
    <t xml:space="preserve">ABRIL </t>
  </si>
  <si>
    <t>302-10</t>
  </si>
  <si>
    <t>302-11</t>
  </si>
  <si>
    <t>302-12</t>
  </si>
  <si>
    <t>302-13</t>
  </si>
  <si>
    <t>302-14</t>
  </si>
  <si>
    <t>302-15</t>
  </si>
  <si>
    <t>JUNIO</t>
  </si>
  <si>
    <t>302-16</t>
  </si>
  <si>
    <t>JULIO</t>
  </si>
  <si>
    <t>302-17</t>
  </si>
  <si>
    <t xml:space="preserve">SEPTIEMBRE </t>
  </si>
  <si>
    <t>FALLIDO</t>
  </si>
  <si>
    <t>-</t>
  </si>
  <si>
    <t>302-18</t>
  </si>
  <si>
    <t>OCTUBRE</t>
  </si>
  <si>
    <t>302-19</t>
  </si>
  <si>
    <t>302-20</t>
  </si>
  <si>
    <t>302-21</t>
  </si>
  <si>
    <t xml:space="preserve">NOVIEMBRE </t>
  </si>
  <si>
    <t>ESTÁ EN EJECUCIÓN POR EL FEI</t>
  </si>
  <si>
    <t>302-22</t>
  </si>
  <si>
    <t>302-23</t>
  </si>
  <si>
    <t>302-24</t>
  </si>
  <si>
    <t>304-1</t>
  </si>
  <si>
    <t>DIR. PRODUCCIÓN</t>
  </si>
  <si>
    <t>304   BIOQUIMICA</t>
  </si>
  <si>
    <t>TRANSACCIÓN</t>
  </si>
  <si>
    <t>Nombre: Francisco Javier Ruiz Gomez
Telefono: ext. 1604
Email: fruiz@ins.gov.co</t>
  </si>
  <si>
    <t>312-1</t>
  </si>
  <si>
    <t>DIR. INVESTIGACIÓN</t>
  </si>
  <si>
    <t>312   BIOBANCOS</t>
  </si>
  <si>
    <t>Nombre: Maria Luz Gunturiz Albarracin
Telefono: ext. 1629
Email: mgunturiz@ins.gov.co</t>
  </si>
  <si>
    <t>312-2</t>
  </si>
  <si>
    <t>312-3</t>
  </si>
  <si>
    <t>313-1</t>
  </si>
  <si>
    <t>313   ENTOMOLOGÍA</t>
  </si>
  <si>
    <t>Nombre: Erika Santamaria y Catalina Marceló
Telefono: 3112465079
Email: esantamaria@ins.gov.co y cmarcelo@ins.gov.co</t>
  </si>
  <si>
    <t>313-2</t>
  </si>
  <si>
    <t>313-3</t>
  </si>
  <si>
    <t>320-1</t>
  </si>
  <si>
    <t>320   CDC2 | INVESTIGACION</t>
  </si>
  <si>
    <t>Nombre: Lucero Bonilla
Telefono: 3112386895
Email: sbonilla@ins.gov.co</t>
  </si>
  <si>
    <t>320-2</t>
  </si>
  <si>
    <t>322-1</t>
  </si>
  <si>
    <t xml:space="preserve">DIR. VIGILANCIA </t>
  </si>
  <si>
    <t>322   CDC1| NO INVEST. - NO COVID-19</t>
  </si>
  <si>
    <t>SUBASTA INVERSA</t>
  </si>
  <si>
    <t>Nombre: Filomena Klinger Brahan
Telefono: ext. 1555
Email:fklinger@ins.gov.co</t>
  </si>
  <si>
    <t>322-2</t>
  </si>
  <si>
    <t>322-3</t>
  </si>
  <si>
    <t>335   CDC1 | NO INVEST. - COVID-19</t>
  </si>
  <si>
    <t>322-4</t>
  </si>
  <si>
    <t>AÚN NO ESTÁ RADICADO</t>
  </si>
  <si>
    <t>NO ESTÁ RADICADO EN EL FEI</t>
  </si>
  <si>
    <t>322-6</t>
  </si>
  <si>
    <t>CUANTÍA INFERIOR A 50 SMLMV</t>
  </si>
  <si>
    <t>322-7</t>
  </si>
  <si>
    <t xml:space="preserve">AGOSTO </t>
  </si>
  <si>
    <t>322-9</t>
  </si>
  <si>
    <t>322-11</t>
  </si>
  <si>
    <t>322-12</t>
  </si>
  <si>
    <t>322-13</t>
  </si>
  <si>
    <t>322-14</t>
  </si>
  <si>
    <t>322-15</t>
  </si>
  <si>
    <t>322-19</t>
  </si>
  <si>
    <t>322-23</t>
  </si>
  <si>
    <t>322-24</t>
  </si>
  <si>
    <t>322-25</t>
  </si>
  <si>
    <t>322-26</t>
  </si>
  <si>
    <t>322-27</t>
  </si>
  <si>
    <t>322-28</t>
  </si>
  <si>
    <t>322-29</t>
  </si>
  <si>
    <t>322-30</t>
  </si>
  <si>
    <t>322-31</t>
  </si>
  <si>
    <t>322-32</t>
  </si>
  <si>
    <t>322-33</t>
  </si>
  <si>
    <t>322-34</t>
  </si>
  <si>
    <t>322-35</t>
  </si>
  <si>
    <t>322-36</t>
  </si>
  <si>
    <t>322-37</t>
  </si>
  <si>
    <t>322-40</t>
  </si>
  <si>
    <t>322-41</t>
  </si>
  <si>
    <t>322-42</t>
  </si>
  <si>
    <t>322-43</t>
  </si>
  <si>
    <t>322-44</t>
  </si>
  <si>
    <t>322-45</t>
  </si>
  <si>
    <t>322-46</t>
  </si>
  <si>
    <t>322-47</t>
  </si>
  <si>
    <t>contrato de prestación de servicios para el  diseño de  la estrategia de integración de la vigilancia sindrómica, recomendación de  estrategias de captura de información y elaboración de interfaces, y realización de  las pruebas correspondientes.</t>
  </si>
  <si>
    <t>322-48</t>
  </si>
  <si>
    <t>322-49</t>
  </si>
  <si>
    <t>322-52</t>
  </si>
  <si>
    <t>322-55</t>
  </si>
  <si>
    <t>322-56</t>
  </si>
  <si>
    <t>322-57</t>
  </si>
  <si>
    <t>323-1</t>
  </si>
  <si>
    <t>323   CHAGAS</t>
  </si>
  <si>
    <t>Nombre: Juan Carlos Figueroa Godoy
Telefono: ext. 1105
Email:jfigueroa@ins.gov.co</t>
  </si>
  <si>
    <t>323-2</t>
  </si>
  <si>
    <t>INVITACIÓN PRIVADA</t>
  </si>
  <si>
    <t>323-3</t>
  </si>
  <si>
    <t>323-4</t>
  </si>
  <si>
    <t>323-5</t>
  </si>
  <si>
    <t>323-6</t>
  </si>
  <si>
    <t>323-7</t>
  </si>
  <si>
    <t>323-8</t>
  </si>
  <si>
    <t>323-9</t>
  </si>
  <si>
    <t>323-10</t>
  </si>
  <si>
    <t>323-11</t>
  </si>
  <si>
    <t>323-12</t>
  </si>
  <si>
    <t>323-13</t>
  </si>
  <si>
    <t>323-14</t>
  </si>
  <si>
    <t>323-15</t>
  </si>
  <si>
    <t>323-16</t>
  </si>
  <si>
    <t>323-17</t>
  </si>
  <si>
    <t>323-18</t>
  </si>
  <si>
    <t>323-19</t>
  </si>
  <si>
    <t>323-20</t>
  </si>
  <si>
    <t>323-21</t>
  </si>
  <si>
    <t>323-22</t>
  </si>
  <si>
    <t>323-23</t>
  </si>
  <si>
    <t>323-24</t>
  </si>
  <si>
    <t>323-25</t>
  </si>
  <si>
    <t>323-26</t>
  </si>
  <si>
    <t>323-27</t>
  </si>
  <si>
    <t>323-28</t>
  </si>
  <si>
    <t>323-29</t>
  </si>
  <si>
    <t>323-30</t>
  </si>
  <si>
    <t>323-31</t>
  </si>
  <si>
    <t>323-32</t>
  </si>
  <si>
    <t>323-33</t>
  </si>
  <si>
    <t>323-34</t>
  </si>
  <si>
    <t>323-35</t>
  </si>
  <si>
    <t>323-36</t>
  </si>
  <si>
    <t>323-37</t>
  </si>
  <si>
    <t>323-38</t>
  </si>
  <si>
    <t>323-39</t>
  </si>
  <si>
    <t>323-40</t>
  </si>
  <si>
    <t>323-41</t>
  </si>
  <si>
    <t>330-3-1</t>
  </si>
  <si>
    <t>330-3 MINISTERIO DE TRABAJO</t>
  </si>
  <si>
    <t>Nombre:Jenny  Gamboa
Telefono:3008575608
Email:jgamboa@ins.gov.co</t>
  </si>
  <si>
    <t>330-3-2</t>
  </si>
  <si>
    <t>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t>
  </si>
  <si>
    <t xml:space="preserve">DICIEMBRE </t>
  </si>
  <si>
    <t>Este proceso no se ha podido radicar, ya que la empesa con la que se están comprando ciertos reactivos por exclusividad nos informó hace un tiempo que descontinuará uno los insumos que es necesario para el procedimiento que se realizará. Con base en lo anterior, hemos tenido diversas reuniones para encontrar una solución y reemplazar el insumo necesario con otros reactivos. En este momento, estamos esperando el envío de la última cotización para realizar el ajuste en los estudios previos.</t>
  </si>
  <si>
    <t>330-3-3</t>
  </si>
  <si>
    <t>330-3-4</t>
  </si>
  <si>
    <t>330-3-5</t>
  </si>
  <si>
    <t>335-1</t>
  </si>
  <si>
    <t>335-2</t>
  </si>
  <si>
    <t>335-3</t>
  </si>
  <si>
    <t>335-4</t>
  </si>
  <si>
    <t>Solución integral llave en mano de la modernización de las salas de formación (Sala situacional, aula groot, sala de docencia) que contenga mejorías en conectividad, iluminación, redes eléctricas y de internet, mobiliario, ayudas de video, audio y comunicaciones de alta tecnología.</t>
  </si>
  <si>
    <t>335-5</t>
  </si>
  <si>
    <t>CONVENIOS INTERADMINISTRATIVOS</t>
  </si>
  <si>
    <t>335-6</t>
  </si>
  <si>
    <t>335-7</t>
  </si>
  <si>
    <t>335-8</t>
  </si>
  <si>
    <t>Nodos de Hyperconvergencia</t>
  </si>
  <si>
    <t>335-9</t>
  </si>
  <si>
    <t>335-10</t>
  </si>
  <si>
    <t>335-11</t>
  </si>
  <si>
    <t>335-12</t>
  </si>
  <si>
    <t>335-13</t>
  </si>
  <si>
    <t>335-14</t>
  </si>
  <si>
    <t>335-15</t>
  </si>
  <si>
    <t>335-16</t>
  </si>
  <si>
    <t>335-17</t>
  </si>
  <si>
    <t>335-18</t>
  </si>
  <si>
    <t>335-19</t>
  </si>
  <si>
    <t>335-20</t>
  </si>
  <si>
    <t>335-21</t>
  </si>
  <si>
    <t>335-22</t>
  </si>
  <si>
    <t>335-23</t>
  </si>
  <si>
    <t>335-24</t>
  </si>
  <si>
    <t>335-25</t>
  </si>
  <si>
    <t>335-26</t>
  </si>
  <si>
    <t>335-27</t>
  </si>
  <si>
    <t>335-28</t>
  </si>
  <si>
    <t>335-29</t>
  </si>
  <si>
    <t>335-30</t>
  </si>
  <si>
    <t>335-31</t>
  </si>
  <si>
    <t>335-32</t>
  </si>
  <si>
    <t>335-33</t>
  </si>
  <si>
    <t>335-34</t>
  </si>
  <si>
    <t>335-35</t>
  </si>
  <si>
    <t>335-36</t>
  </si>
  <si>
    <t>335-37</t>
  </si>
  <si>
    <t>338-1</t>
  </si>
  <si>
    <t>338   CDC3 | NO INVEST. - MICOTICAS</t>
  </si>
  <si>
    <t>Nombre: Jose Armin Ordoñez Castillo
Telefono: 3188509829
Email: jordonezc@ins.gov.co</t>
  </si>
  <si>
    <t>338-2</t>
  </si>
  <si>
    <t>338-3</t>
  </si>
  <si>
    <t>338-4</t>
  </si>
  <si>
    <t>338-5</t>
  </si>
  <si>
    <t>338-6</t>
  </si>
  <si>
    <t>338-7</t>
  </si>
  <si>
    <t>338-8</t>
  </si>
  <si>
    <t>338-9</t>
  </si>
  <si>
    <t>338-10</t>
  </si>
  <si>
    <t>338-11</t>
  </si>
  <si>
    <t>338-12</t>
  </si>
  <si>
    <t>339-1</t>
  </si>
  <si>
    <t>339   CDC2 | INVESTIGACION</t>
  </si>
  <si>
    <t>Nombre: Angela Patricia Pacheco Gaitan
Telefono: 3145027192
Email: apachecog@ins.gov.co</t>
  </si>
  <si>
    <t>339-2</t>
  </si>
  <si>
    <t>339-3</t>
  </si>
  <si>
    <t>Se cambia de Abril a Diciembre la radicación</t>
  </si>
  <si>
    <t>339-4</t>
  </si>
  <si>
    <t>339-5</t>
  </si>
  <si>
    <t>339-6</t>
  </si>
  <si>
    <t>339-7</t>
  </si>
  <si>
    <t>No han podido encontrar el candidato que cumpla el perfíl solicitado.</t>
  </si>
  <si>
    <t>339-8</t>
  </si>
  <si>
    <t>339-9</t>
  </si>
  <si>
    <t>339-11</t>
  </si>
  <si>
    <t>339-12</t>
  </si>
  <si>
    <t xml:space="preserve"> $27.000.000 </t>
  </si>
  <si>
    <t>339-13</t>
  </si>
  <si>
    <t>339-21</t>
  </si>
  <si>
    <t>339-22</t>
  </si>
  <si>
    <t xml:space="preserve">CONTRATACIÓN EXCLUSIVA </t>
  </si>
  <si>
    <t>339-24</t>
  </si>
  <si>
    <t>339-25</t>
  </si>
  <si>
    <t>339-26</t>
  </si>
  <si>
    <t>339-27</t>
  </si>
  <si>
    <t>339-28</t>
  </si>
  <si>
    <t>339-30</t>
  </si>
  <si>
    <t>339-31</t>
  </si>
  <si>
    <t>339-32</t>
  </si>
  <si>
    <t>339-33</t>
  </si>
  <si>
    <t>339-34</t>
  </si>
  <si>
    <t>339-36</t>
  </si>
  <si>
    <t>339-37</t>
  </si>
  <si>
    <t xml:space="preserve">$ 139.773.120,00
</t>
  </si>
  <si>
    <t>339-38</t>
  </si>
  <si>
    <t>339-39</t>
  </si>
  <si>
    <t>339-40</t>
  </si>
  <si>
    <t>339-41</t>
  </si>
  <si>
    <t>Informan que el proceso sale apenas tengan contratado todo el personal puede ser en febrero</t>
  </si>
  <si>
    <t>340-1</t>
  </si>
  <si>
    <t xml:space="preserve">340   OMS | ShORRT </t>
  </si>
  <si>
    <t>Nombre: Gloria Mercedes Puerto Castro
Telefono: Ext. 1244 - 1516
Email: gpuerto@ins.gov.co</t>
  </si>
  <si>
    <t>341-1</t>
  </si>
  <si>
    <t>341   HARVARD | MALARIA</t>
  </si>
  <si>
    <t>Nombre: Luz Aleida Moreno Soto
Telefono: Ext. 1337
Email: lmorenos@ins.gov.co</t>
  </si>
  <si>
    <t>341-2</t>
  </si>
  <si>
    <t>341-3</t>
  </si>
  <si>
    <t>341-4</t>
  </si>
  <si>
    <t>341-5</t>
  </si>
  <si>
    <t>341-6</t>
  </si>
  <si>
    <t>341-7</t>
  </si>
  <si>
    <t>341-8</t>
  </si>
  <si>
    <t>341-9</t>
  </si>
  <si>
    <t>341-10</t>
  </si>
  <si>
    <t>341-11</t>
  </si>
  <si>
    <t>341-12</t>
  </si>
  <si>
    <t>341-13</t>
  </si>
  <si>
    <t>341-14</t>
  </si>
  <si>
    <t>344   CDC2 | INVESTIGACION</t>
  </si>
  <si>
    <t>Nombre: Aylin Ydalmy Agudelo Cardona
Telefono: 3134628322
Email: aagudelo@ins.gov.co</t>
  </si>
  <si>
    <t>344-2</t>
  </si>
  <si>
    <t>344-3</t>
  </si>
  <si>
    <t>344-4</t>
  </si>
  <si>
    <t>344-5</t>
  </si>
  <si>
    <t>344-6</t>
  </si>
  <si>
    <t>344-7</t>
  </si>
  <si>
    <t>344-8</t>
  </si>
  <si>
    <t>344-9</t>
  </si>
  <si>
    <t>344-11</t>
  </si>
  <si>
    <t>344-12</t>
  </si>
  <si>
    <t>344-13</t>
  </si>
  <si>
    <t>344-15</t>
  </si>
  <si>
    <t>344-16</t>
  </si>
  <si>
    <t>344-17</t>
  </si>
  <si>
    <t>344-18</t>
  </si>
  <si>
    <t>344-19</t>
  </si>
  <si>
    <t>344-20</t>
  </si>
  <si>
    <t>344-21</t>
  </si>
  <si>
    <t>PRESTACIÓN DE SERVICIOS</t>
  </si>
  <si>
    <t>344-22</t>
  </si>
  <si>
    <t>358-1</t>
  </si>
  <si>
    <t>358   TENIASIS CISTERCERCOSIS</t>
  </si>
  <si>
    <t>Nombre: Carlos Esteban Franco Muñoz
Telefono: Ext. 1337
Email: cfranco@ins.gov.co</t>
  </si>
  <si>
    <t>358-2</t>
  </si>
  <si>
    <t xml:space="preserve">Se realizó la solicitud del CDR y de momento no se han solicitado reactivos. El proyecto se encuentra en fase de recolección de muestras y no se ha comenzado la compra. Se planea inciar un proceso de compara con los reactivos de exclusividad para el 2024 </t>
  </si>
  <si>
    <t>358-3</t>
  </si>
  <si>
    <t xml:space="preserve">Se solicitó el CDR y se hizo la selección de personal en la región. Sin embargo los líderes comunitarios indígenas que se indentifcaron no cuentan con formación de bachillerato y no cumplen con el perfil mínimo de la tabla de contratos del INS. El administrador David Peña realizó diferentes gestiones para incluir un nuevo perfil de gestor comunitario  con formación de bachiller incompleta, sin embargo no fue posible. Se planea elevar la consulta a Minciencias para que autoricen la contratación de otro perfil (Auxiliar veterinario) con menos tiempo de dedicación y el salario ajustado. </t>
  </si>
  <si>
    <t>358-4</t>
  </si>
  <si>
    <t>358-5</t>
  </si>
  <si>
    <t>358-6</t>
  </si>
  <si>
    <t>358-7</t>
  </si>
  <si>
    <t>359-1</t>
  </si>
  <si>
    <t>359   CARACTERISTICAS MOLECULARES</t>
  </si>
  <si>
    <t>Nombre: Jaime Enrique Moreno Castañeda 
Telefono: 3123225755
Email: jmoreno@ins.gov.co</t>
  </si>
  <si>
    <t>359-2</t>
  </si>
  <si>
    <t>359-4</t>
  </si>
  <si>
    <t>Nombre: Yuceiry Zárate Martinez
Telefono: 3112328760
Email: yzarate@ins.gov.co</t>
  </si>
  <si>
    <t>PROYECTO - DIRECCIÓN</t>
  </si>
  <si>
    <t>PROCESOS ESTIMADOS POR DIRECCIÓN</t>
  </si>
  <si>
    <t>Cuenta de MES ESTIMADO DE 
INICIO DEL PROCESO</t>
  </si>
  <si>
    <t>Total general</t>
  </si>
  <si>
    <t>PROYECTO</t>
  </si>
  <si>
    <t xml:space="preserve">TOTAL PROCESOS ESTIMADOS </t>
  </si>
  <si>
    <t>MES ESTIMADO</t>
  </si>
  <si>
    <t>PROCESOS</t>
  </si>
  <si>
    <t>Cuenta de ESTADO ACTUAL DEL PROCESO</t>
  </si>
  <si>
    <t>REPORTE ESTADO SOLICITUD POR PROYECTO - PLAN DE COMPRAS</t>
  </si>
  <si>
    <t>MES ESTIMADO INICIO DEL PROCESO</t>
  </si>
  <si>
    <t>MODALIDAD CONTRACTUAL</t>
  </si>
  <si>
    <t>OBJETO DE LA SOLICITUD</t>
  </si>
  <si>
    <t>VALOR ESTIMADO</t>
  </si>
  <si>
    <t>ESTADO FINAL VALOR RADICADO A LA FIDUCIARIA</t>
  </si>
  <si>
    <t>VALOR RADICADO A LA FIDUCIARIA</t>
  </si>
  <si>
    <t>Suma de VALOR RADICADO AL FEI</t>
  </si>
  <si>
    <t>Suma de ESTADO FINAL VALOR TOTAL RADICADO</t>
  </si>
  <si>
    <t>FECHA ESTIMADA DE INICIO DE PROCESOS DE SELECCIÓN
(MES)</t>
  </si>
  <si>
    <t xml:space="preserve">PROCEDIMIENTO CONTRACTUAL </t>
  </si>
  <si>
    <t>SALARIO MIN</t>
  </si>
  <si>
    <t>DISEÑO Y DESARROLLO WEB</t>
  </si>
  <si>
    <t>303   FOMENTO CIVICO</t>
  </si>
  <si>
    <t>COMUNICACIONES</t>
  </si>
  <si>
    <t>EVENTOS ACADEMICOS</t>
  </si>
  <si>
    <t>DIR. OBSERVATORIO</t>
  </si>
  <si>
    <t xml:space="preserve">OPERADOR  LOGISTICO </t>
  </si>
  <si>
    <t>305   BIOPOLIMEROS</t>
  </si>
  <si>
    <t>IMPRESIONES</t>
  </si>
  <si>
    <t xml:space="preserve">MATERIALES E INSUMOS </t>
  </si>
  <si>
    <t>306   VARMETEREOLOGICA</t>
  </si>
  <si>
    <t xml:space="preserve">EQUIPO DE COMPUTO Y PERIFERICO </t>
  </si>
  <si>
    <t>307   MYCOBACTERIUM</t>
  </si>
  <si>
    <t>EVENTOS </t>
  </si>
  <si>
    <t>308   INTERVENTORIA</t>
  </si>
  <si>
    <t>MATERIALES </t>
  </si>
  <si>
    <t>SOFTWARE</t>
  </si>
  <si>
    <t>309   OXFORD</t>
  </si>
  <si>
    <t>PAPELERIA </t>
  </si>
  <si>
    <t>311   FISIOLOGIA</t>
  </si>
  <si>
    <t>TRADUCCIONES</t>
  </si>
  <si>
    <t>CONTRATOS DE ARRENDAMIENTO</t>
  </si>
  <si>
    <t>314   ESTANCIA POSTDOCTORAL</t>
  </si>
  <si>
    <t>315   BANCO PROYECTOS</t>
  </si>
  <si>
    <t>316   SEROPREVALENCIA</t>
  </si>
  <si>
    <t>317   OMS</t>
  </si>
  <si>
    <t>319   IREM</t>
  </si>
  <si>
    <t>324   ESTANCIA POSTDOCTORAL</t>
  </si>
  <si>
    <t>325   ESTANCIA POSTDOCTORAL</t>
  </si>
  <si>
    <t>326   ESTANCIA POSTDOCTORAL</t>
  </si>
  <si>
    <t>327   ESTANCIA POSTDOCTORAL</t>
  </si>
  <si>
    <t>328   ESTANCIA POSTDOCTORAL</t>
  </si>
  <si>
    <t>329   ESTANCIA POSTDOCTORAL</t>
  </si>
  <si>
    <t>330   MINISTERIO DE TRABAJO</t>
  </si>
  <si>
    <t>330-1 MINISTERIO DE TRABAJO</t>
  </si>
  <si>
    <t>330-2 MINISTERIO DE TRABAJO</t>
  </si>
  <si>
    <t>331   OPS | ER-SDG</t>
  </si>
  <si>
    <t>332   PNUD 2</t>
  </si>
  <si>
    <t>333   PNUD 3</t>
  </si>
  <si>
    <t>334   SALUD AMB Y LABORAL</t>
  </si>
  <si>
    <t>337   CDC1 | NO INVEST. - EXCESO MUERTE</t>
  </si>
  <si>
    <t>361   CDC2 | INVESTIGACION</t>
  </si>
  <si>
    <t>Apoyar las actividades asistenciales relacionadas con gestion de archivo, ingreso de datos a bases de datos y demás tareas relacionadas en el marco del proyecto NOA NU3HCK000019, que se desarrolla a través del laboratorio de Microbiología de la Dirección de Redes en Salud Pública</t>
  </si>
  <si>
    <t>Apoyar a la gestion en favor del INS, para apoyar las actividades asistenciales relacionadas con el sistema de gestión de la calidad y demás tareas relacionadas con el desarrollo del proyecto NU3HCK000019</t>
  </si>
  <si>
    <t xml:space="preserve">Prestar sus servicios de apoyo a la gestions a favor del INS, para apoyar las actividades de laboratorio concernientes con el alistamiento de materiales, insumos, reactivos, limpieza de áreas, y tareas de secretariado relaciones con el proyecto "Component 2- Improve Capacity to Detect and Monitor Emerging Antimicrobial Resistance: Enhance capacity to detect and monitor emeriging antimicrobial resistance in fungal pathogens in Colombia", que se desarrolla a través del laboratorio de Microbiología de la Dirección de Redes en Salud Pública </t>
  </si>
  <si>
    <t>Prestar sus servicios profesionales en favor del INS, para realizar pruebas de mediana complejidad para la confirmación de resistencia antimicrobiana de microorganismos recuperados a través de la vigilancia por laboratorio, em el marco del proyecto NOA NU3HCK000019, que se desarrolla a través del laboratorio de Microbiología de la Direccion de Redes en Salud Pública</t>
  </si>
  <si>
    <t>Prestar servicios profesionales a favor del instituto Nacional de Salud (INS), para apoyar las actividades de diseño y puesta en marcha relacionadas a la generación del micrositio de resistencia antimicrobiana en la página del sitio web del instituto Nacional de Salud, bajo el marco del proyecto NU3HCK000019</t>
  </si>
  <si>
    <t>Prestar servicios profesionales a favor del instituto Nacional de Salud (INS), para liderar las actividades metodológicas, operativas y técnicas suscritas entre el INS y CDC, que permitan al INS cumplir las obligaciones contractuales adquiridas a través del proyecto NU3HCK000019 que se desarolla a través del Grupo de Microbiología.</t>
  </si>
  <si>
    <t xml:space="preserve">"Comprar microcentrifuga refrigerada" </t>
  </si>
  <si>
    <t xml:space="preserve">"comprar micropipeta multicanal 100-1000 ul, Nanometro, insumos" </t>
  </si>
  <si>
    <t>FEI- SECRETARIA G.</t>
  </si>
  <si>
    <t>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t>
  </si>
  <si>
    <t>341-15</t>
  </si>
  <si>
    <t>341-16</t>
  </si>
  <si>
    <t>TRAMITE2</t>
  </si>
  <si>
    <t>FECHA INSTRUCCIÓN</t>
  </si>
  <si>
    <t>513-1 | 513-2</t>
  </si>
  <si>
    <t xml:space="preserve">compra de cabina para pcr </t>
  </si>
  <si>
    <t>adquisicion de video beam y  unidad de imagen para impresora lexmark 56f0z00</t>
  </si>
  <si>
    <t>335-39</t>
  </si>
  <si>
    <t>335-40</t>
  </si>
  <si>
    <t>335-41</t>
  </si>
  <si>
    <t>335-42</t>
  </si>
  <si>
    <t>335-43</t>
  </si>
  <si>
    <t>335-44</t>
  </si>
  <si>
    <t>335-45</t>
  </si>
  <si>
    <t>335-46</t>
  </si>
  <si>
    <t>335-47</t>
  </si>
  <si>
    <t>COTIZACIÓN</t>
  </si>
  <si>
    <t>Prestar servicios profesionales  para fortalecerlos procesos de preparación y respuesta nacional y apoyar el desarrollo de capacidades a nivel territorial, en el marco de la gestión del riesgo en salud pública liderada por la Dirección de vigilancia y análisis del riesgo en salud pública.</t>
  </si>
  <si>
    <t>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t>
  </si>
  <si>
    <t>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t>
  </si>
  <si>
    <t>Bioinformatics (vacant)-1: análizar el genómico de todas las bacterias que se aíslen en este estudio de acuerdo al tipado por MLST, core genome, perfil insilico de resistencia antimicrobiana, viruloma, mobiloma, serotipado insilico y análisis filogenético.</t>
  </si>
  <si>
    <t>Bioinformatics (vacant)-2: apoyo  al análisis genómico de todos los virus recuperados en el estudio, tipificación de tripanosomas y perfil de resistencia a antimaláricos en Plasmodium spp.</t>
  </si>
  <si>
    <t>Bacteriologist (vacant)-1: llevar a cabo la toma y análisis de muestras de los pacientes inscritos en los hospitales centinela y el envío de muestras al LSP.</t>
  </si>
  <si>
    <t xml:space="preserve">Apoyar las actividades en la busqueda de pacientes que cumplan los criterios para la investigacion de enfermedades emergentes y reemergentes en el Hospital Departemental de Villavicencio </t>
  </si>
  <si>
    <t xml:space="preserve">Realizar la busqueda de pacientes que cumplan los criterios para la investigacion de enfermedades emergentes y reemergentes en el Hospital Departemental de Villavicencio </t>
  </si>
  <si>
    <t xml:space="preserve">Prestar los servicios profesionlaes en la gerencia, seguimiento de las actividades administrativas y financieras necesarias para la completa ejecución del proyecto </t>
  </si>
  <si>
    <t>Este proceso será contratado en enero de 2024 o febrero</t>
  </si>
  <si>
    <t>Este proceso será contratado en enero de 2024</t>
  </si>
  <si>
    <t>Realizar seguimiento, depuración retroalimentación de los pacientes reclutados y dar seguimiento a los aspectos técnicos de la investigación y apoyo al PI o coinvestigador del estudio, en el marco del proyecto cuyo título “Excelencia en Investigación de Enfermedades Emergentes y Reemergentes de Interés en Salud Pública en Colombia en el Instituto Nacional de Salud".</t>
  </si>
  <si>
    <t xml:space="preserve">Apoyar las actividades de laboratorio concernientes con el alistamiento de materiales, insumos, reactivos, limpieza de áreas, y tareas de secretariado relacionadas con el proyecto </t>
  </si>
  <si>
    <t>Participar, gestionar, y coordinar  las gestiones administrativas y operativas necesarias para la ejecución del Proyecto  "EXCELENCIA EN INVESTIGACIÓN DE ENFERMEDADES EMERGENTES Y REEMERGENTES DE INTERÉS DE SALUD PÚBLICA EN COLOMBIA EN EL INSTITUTO NACIONAL DE SALUD".
Bacteriologo (vancante 1) Villavicencio</t>
  </si>
  <si>
    <t>Realizar las actividades técnicas y administrativas como profesional de apoyo en la ejecución de proyecto de vigilancia de infección fefebril aguda (Acute febrile Illness-AFI) , que se ejecutará  desde el Laboratorio Nacional de Referencia de Microbiología en el INS, para administrar los permisos de administración del servidor , realizar pipelines de analisis , actualizaciones del software y pipelines requeridos para los analisis publicados en el Github, realizar análisis bioinformáticos de todas las especies de microorganismos secuenciados durante el estudio, generar analisis por filogenia y producir información generada por la secuenciación del genoma completo relacionadas con el proyecto.</t>
  </si>
  <si>
    <t>Participar en la captación de pacientes, toma de muestras, diligenciamiento de formatos, emabaleje y transporte de muestras, asi como, actividades que permitan las  ejecución del Proyecto  "EXCELENCIA EN INVESTIGACIÓN DE ENFERMEDADES EMERGENTES Y REEMERGENTES DE INTERÉS DE SALUD PÚBLICA EN COLOMBIA EN EL INSTITUTO NACIONAL DE SALUD".</t>
  </si>
  <si>
    <t>Particiapar en la captación de pacientes, toma de muestras, diligenciamiento de formatos, emabaleje y transporte de muestras, asi como, actividades que permitan las  ejecución del Proyecto  "EXCELENCIA EN INVESTIGACIÓN DE ENFERMEDADES EMERGENTES Y REEMERGENTES DE INTERÉS DE SALUD PÚBLICA EN COLOMBIA EN EL INSTITUTO NACIONAL DE SALUD".</t>
  </si>
  <si>
    <t xml:space="preserve">Adquirir insumos para los objetivos del proyecto
AFI </t>
  </si>
  <si>
    <t>Adquirir elementos de oficina y papelería para el Instituto Nacional de Salud necesarios en cumplimiento de los objetivos de los proyectos “Vigilancia de la Enfermedad Febril Aguda en dos sitios centinela de Colombia”</t>
  </si>
  <si>
    <t>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t>
  </si>
  <si>
    <t>302-25</t>
  </si>
  <si>
    <t>302-26</t>
  </si>
  <si>
    <t>302-27</t>
  </si>
  <si>
    <t>302-28</t>
  </si>
  <si>
    <t>323-42</t>
  </si>
  <si>
    <t>323-43</t>
  </si>
  <si>
    <t>323-44</t>
  </si>
  <si>
    <t>Adquirir equipos de cómputo y comunicaciones: tablets, video Beam, adaptadores VGA y HDMI, teclados, mouses, protectores y bases para computadores, grabadoras de voz  los cuales estarán orientados a la recolección, análisis y presentación de datos en el trabajo de grupos focales en el marco del proyecto: “Evaluación de la estructura y atributos del sistema nacional de vigilancia de salud pública para infecciones asociadas a la salud (IAD, IAPMQ), resistencia bacteriana a los antimicrobianos (RAM) y la capacidad de detectar y responder a brotes asociados a IAAS en instituciones de salud de mediana y alta complejidad y entidades territoriales en Colombia”.</t>
  </si>
  <si>
    <t>344-23</t>
  </si>
  <si>
    <t>Etiquetas de fila</t>
  </si>
  <si>
    <t>(en blanco)</t>
  </si>
  <si>
    <t>Cuenta de MES RADICADO DEL PROCESO EN EL FEI</t>
  </si>
  <si>
    <t>PROCESOS RADICADOS AL FEI</t>
  </si>
  <si>
    <t>PROCESOS QUE AÚN NO ESTÁN RADICADOS EN EL FEI</t>
  </si>
  <si>
    <t>Etiquetas de columna</t>
  </si>
  <si>
    <t>DIRECCIÓN</t>
  </si>
  <si>
    <t>TOTAL PROCESOS</t>
  </si>
  <si>
    <t xml:space="preserve">Suma de VALOR TOTAL </t>
  </si>
  <si>
    <t xml:space="preserve">En caso de que se presenten dudas respecto a la información aquí registrada por favor escribir a los siguientes correos:   
Andrea Carolina Botón Sáenz ; Tel: 2207700 ext. 1581, aboton@ins.gov.co
Ana María Valencia Hoyos;  Tel: 2207700 ext. 1632; avalencia@ins.gov.co                                                                                                                                                                                                                         </t>
  </si>
  <si>
    <t>N.A.</t>
  </si>
  <si>
    <t>01/09/2023 - 31/12/2023</t>
  </si>
  <si>
    <r>
      <rPr>
        <b/>
        <sz val="14"/>
        <color theme="1"/>
        <rFont val="Calibri"/>
        <family val="2"/>
        <scheme val="minor"/>
      </rPr>
      <t xml:space="preserve">Fondo Especial para Investigaciones - FEI	</t>
    </r>
    <r>
      <rPr>
        <sz val="11"/>
        <color theme="1"/>
        <rFont val="Calibri"/>
        <family val="2"/>
        <scheme val="minor"/>
      </rPr>
      <t xml:space="preserve">
Andrea Carolina Botón Sáenz ; Tel: 2207700 ext. 1581; aboton@ins.gov.co 
Ana María Valencia Hoyos;  Tel: 2207700 ext. 1632; avalencia@ins.gov.co    
Hasta 300 SMLMV (salarios mínimos legales mensuales vigentes)	
superior a 300 SMLMV (salarios mínimos legales mensuales vigentes)	
Contratación de bienes en grandes volúmenes se podrán utilizar plataformas tecnológicas (Acuerdos marco o tienda virtual de Estado)	
01/02/2023 - 31/12/2023	 </t>
    </r>
  </si>
  <si>
    <t>Para el correcto dligenciamiento del Plan de Compras por favor tener en cuenta las siguientes recomendaciones:</t>
  </si>
  <si>
    <t>CONTRATACIÓN EXCLUSIVA</t>
  </si>
  <si>
    <t>El Estado ha definido lo que se debe entender como actividades científicas y tecnológicas y el procedimiento para la contratación de bienes y servicios que tengan que ver con su desarrollo, es así como el Decreto 591 de 1991 en su artículo 2o las define de la siguiente forma: “(...) entiéndase por actividades científicas ytecnológicas las siguientes:1. Investigación científica y desarrollo tecnológico, desarrollo de nuevos productos y procesos, creación y apoyo a centros científicos y tecnológicos y conformación de redes de investigación e información.
2. Difusión científica y tecnológica, esto es, información, publicación, divulgación y asesoría en ciencia y tecnología.
3. Servicios científicos y tecnológicos que se refieren a la realización de planes, estudios, estadísticas y censos de ciencia y tecnología; a la homologación, normalización, metodología, certificación y control de calidad; a la prospección de recursos, inventario de recursos terrestres y ordenamiento territorial; a la promoción científica y tecnológica; a la realización de seminarios, congresos y talleres de ciencia y tecnología, así como a la promoción y gestión de sistemas de calidad total y de evaluación tecnológica.
-  Instituto Nacional de Salud
4. Proyectos de innovación que incorporen tecnología, creación, generación, apropiación y adaptación de la misma, así como la creación y el apoyo a incubadoras de empresas, a parques tecnológicos y a empresas de base tecnológica.
5. Transferencia tecnológica que comprende la negociación, apropiación, desagregación, asimilación, adaptación y aplicación de nuevas tecnologías nacionales o extranjeras.
6. Cooperación científica y tecnológica nacional e internacional.
NOTA: Las necesidades encuadradas en el numeral VII anteriormente descritas deberán desarrollarse de acuerdo con los procedimientos establecidos en el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</si>
</sst>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164" formatCode="_-&quot;$&quot;* #,##0_-;\-&quot;$&quot;* #,##0_-;_-&quot;$&quot;* &quot;-&quot;_-;_-@_-"/>
    <numFmt numFmtId="165" formatCode="_-&quot;$&quot;\ * #,##0_-;\-&quot;$&quot;\ * #,##0_-;_-&quot;$&quot;\ * &quot;-&quot;??_-;_-@_-"/>
    <numFmt numFmtId="166" formatCode="&quot;$&quot;\ #,##0.00"/>
    <numFmt numFmtId="167" formatCode="&quot;$&quot;\ #,##0"/>
  </numFmts>
  <fonts count="23"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b/>
      <sz val="11"/>
      <color theme="0"/>
      <name val="Calibri"/>
      <family val="2"/>
      <scheme val="minor"/>
    </font>
    <font>
      <sz val="14"/>
      <color theme="1"/>
      <name val="Calibri"/>
      <family val="2"/>
      <scheme val="minor"/>
    </font>
    <font>
      <b/>
      <sz val="26"/>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
      <sz val="11"/>
      <color rgb="FF000000"/>
      <name val="Calibri"/>
      <family val="2"/>
    </font>
    <font>
      <sz val="10"/>
      <color theme="1"/>
      <name val="Calibri"/>
      <family val="2"/>
      <scheme val="minor"/>
    </font>
    <font>
      <sz val="10"/>
      <color rgb="FFFF0000"/>
      <name val="Calibri"/>
      <family val="2"/>
      <scheme val="minor"/>
    </font>
    <font>
      <sz val="10"/>
      <color rgb="FF000000"/>
      <name val="Calibri"/>
      <family val="2"/>
      <scheme val="minor"/>
    </font>
    <font>
      <sz val="10"/>
      <name val="Calibri"/>
      <family val="2"/>
      <scheme val="minor"/>
    </font>
    <font>
      <b/>
      <sz val="11"/>
      <color theme="1"/>
      <name val="Calibri"/>
      <family val="2"/>
      <scheme val="minor"/>
    </font>
    <font>
      <b/>
      <sz val="10.5"/>
      <name val="Arial Narrow"/>
      <family val="2"/>
    </font>
    <font>
      <b/>
      <sz val="10"/>
      <color theme="1"/>
      <name val="Calibri"/>
      <family val="2"/>
      <scheme val="minor"/>
    </font>
    <font>
      <b/>
      <sz val="10"/>
      <color theme="0"/>
      <name val="Calibri"/>
      <family val="2"/>
      <scheme val="minor"/>
    </font>
    <font>
      <b/>
      <sz val="10"/>
      <color rgb="FFFF0000"/>
      <name val="Calibri"/>
      <family val="2"/>
      <scheme val="minor"/>
    </font>
    <font>
      <b/>
      <sz val="22"/>
      <color theme="1"/>
      <name val="Calibri"/>
      <family val="2"/>
      <scheme val="minor"/>
    </font>
    <font>
      <b/>
      <u/>
      <sz val="12"/>
      <color theme="1"/>
      <name val="Calibri"/>
      <family val="2"/>
      <scheme val="minor"/>
    </font>
  </fonts>
  <fills count="12">
    <fill>
      <patternFill patternType="none"/>
    </fill>
    <fill>
      <patternFill patternType="gray125"/>
    </fill>
    <fill>
      <patternFill patternType="solid">
        <fgColor theme="4"/>
      </patternFill>
    </fill>
    <fill>
      <patternFill patternType="solid">
        <fgColor theme="1"/>
        <bgColor theme="1"/>
      </patternFill>
    </fill>
    <fill>
      <patternFill patternType="solid">
        <fgColor rgb="FFFFFF00"/>
        <bgColor indexed="64"/>
      </patternFill>
    </fill>
    <fill>
      <patternFill patternType="solid">
        <fgColor theme="2" tint="-0.499984740745262"/>
        <bgColor theme="1"/>
      </patternFill>
    </fill>
    <fill>
      <patternFill patternType="solid">
        <fgColor rgb="FFFFFF00"/>
        <bgColor theme="1"/>
      </patternFill>
    </fill>
    <fill>
      <patternFill patternType="solid">
        <fgColor theme="5" tint="0.79998168889431442"/>
        <bgColor theme="5" tint="0.79998168889431442"/>
      </patternFill>
    </fill>
    <fill>
      <patternFill patternType="solid">
        <fgColor rgb="FFFF99CC"/>
        <bgColor indexed="64"/>
      </patternFill>
    </fill>
    <fill>
      <patternFill patternType="solid">
        <fgColor theme="4" tint="0.79998168889431442"/>
        <bgColor theme="4" tint="0.79998168889431442"/>
      </patternFill>
    </fill>
    <fill>
      <patternFill patternType="solid">
        <fgColor theme="7" tint="0.79998168889431442"/>
        <bgColor theme="7" tint="0.79998168889431442"/>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bottom style="thick">
        <color theme="0"/>
      </bottom>
      <diagonal/>
    </border>
    <border>
      <left style="thin">
        <color indexed="64"/>
      </left>
      <right style="thin">
        <color theme="0"/>
      </right>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5" tint="0.39997558519241921"/>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rgb="FF002060"/>
      </left>
      <right style="medium">
        <color rgb="FF002060"/>
      </right>
      <top/>
      <bottom/>
      <diagonal/>
    </border>
    <border>
      <left/>
      <right/>
      <top style="thin">
        <color rgb="FF002060"/>
      </top>
      <bottom/>
      <diagonal/>
    </border>
    <border>
      <left style="medium">
        <color rgb="FF002060"/>
      </left>
      <right/>
      <top/>
      <bottom/>
      <diagonal/>
    </border>
    <border>
      <left style="thin">
        <color theme="9"/>
      </left>
      <right style="thin">
        <color rgb="FF002060"/>
      </right>
      <top style="thin">
        <color theme="9"/>
      </top>
      <bottom style="thin">
        <color rgb="FF002060"/>
      </bottom>
      <diagonal/>
    </border>
    <border>
      <left/>
      <right/>
      <top/>
      <bottom style="thin">
        <color rgb="FFFFC000"/>
      </bottom>
      <diagonal/>
    </border>
    <border>
      <left/>
      <right style="thin">
        <color rgb="FFFFC000"/>
      </right>
      <top style="thin">
        <color rgb="FFFFC000"/>
      </top>
      <bottom style="thin">
        <color rgb="FFFFC000"/>
      </bottom>
      <diagonal/>
    </border>
    <border>
      <left style="medium">
        <color rgb="FF002060"/>
      </left>
      <right style="thin">
        <color rgb="FFFFC000"/>
      </right>
      <top style="thin">
        <color rgb="FFFFC000"/>
      </top>
      <bottom style="thin">
        <color rgb="FFFFC000"/>
      </bottom>
      <diagonal/>
    </border>
    <border>
      <left/>
      <right/>
      <top style="thin">
        <color theme="4" tint="0.39997558519241921"/>
      </top>
      <bottom style="thin">
        <color theme="4" tint="0.39997558519241921"/>
      </bottom>
      <diagonal/>
    </border>
    <border>
      <left/>
      <right/>
      <top/>
      <bottom style="thin">
        <color theme="7" tint="0.39997558519241921"/>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right/>
      <top/>
      <bottom style="medium">
        <color rgb="FF002060"/>
      </bottom>
      <diagonal/>
    </border>
    <border>
      <left/>
      <right/>
      <top style="thin">
        <color theme="7" tint="0.39997558519241921"/>
      </top>
      <bottom/>
      <diagonal/>
    </border>
  </borders>
  <cellStyleXfs count="5">
    <xf numFmtId="0" fontId="0" fillId="0" borderId="0"/>
    <xf numFmtId="0" fontId="4" fillId="2" borderId="0" applyNumberFormat="0" applyBorder="0" applyAlignment="0" applyProtection="0"/>
    <xf numFmtId="16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cellStyleXfs>
  <cellXfs count="181">
    <xf numFmtId="0" fontId="0" fillId="0" borderId="0" xfId="0"/>
    <xf numFmtId="0" fontId="5" fillId="3" borderId="2" xfId="1" applyFont="1" applyFill="1" applyBorder="1" applyAlignment="1">
      <alignment horizontal="center" vertical="center" wrapText="1"/>
    </xf>
    <xf numFmtId="0" fontId="0" fillId="0" borderId="0" xfId="0" applyAlignment="1">
      <alignment vertical="center" wrapText="1"/>
    </xf>
    <xf numFmtId="0" fontId="3" fillId="0" borderId="0" xfId="0" applyFont="1"/>
    <xf numFmtId="0" fontId="6" fillId="0" borderId="1" xfId="0" applyFont="1" applyBorder="1" applyAlignment="1">
      <alignment vertical="center" wrapText="1"/>
    </xf>
    <xf numFmtId="0" fontId="0" fillId="0" borderId="6" xfId="0" applyBorder="1"/>
    <xf numFmtId="0" fontId="0" fillId="0" borderId="7" xfId="0" applyBorder="1"/>
    <xf numFmtId="0" fontId="5" fillId="3"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5" fillId="3" borderId="15" xfId="1" applyFont="1" applyFill="1" applyBorder="1" applyAlignment="1">
      <alignment horizontal="center" vertical="center" wrapText="1"/>
    </xf>
    <xf numFmtId="0" fontId="0" fillId="0" borderId="0" xfId="0" applyAlignment="1">
      <alignment wrapText="1"/>
    </xf>
    <xf numFmtId="164" fontId="0" fillId="0" borderId="0" xfId="2" applyFont="1"/>
    <xf numFmtId="0" fontId="5" fillId="3" borderId="16" xfId="1" applyFont="1" applyFill="1" applyBorder="1" applyAlignment="1">
      <alignment horizontal="center" vertical="center" wrapText="1"/>
    </xf>
    <xf numFmtId="0" fontId="0" fillId="0" borderId="0" xfId="0" applyAlignment="1">
      <alignment vertical="center"/>
    </xf>
    <xf numFmtId="0" fontId="5" fillId="3" borderId="17" xfId="1" applyFont="1" applyFill="1" applyBorder="1" applyAlignment="1">
      <alignment horizontal="center" vertical="center" wrapText="1"/>
    </xf>
    <xf numFmtId="0" fontId="0" fillId="4" borderId="0" xfId="0" applyFill="1"/>
    <xf numFmtId="0" fontId="6" fillId="0" borderId="0" xfId="0" applyFont="1" applyAlignment="1">
      <alignment vertical="top" wrapText="1"/>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vertical="center" wrapText="1"/>
    </xf>
    <xf numFmtId="0" fontId="12" fillId="0" borderId="0" xfId="0" applyFont="1"/>
    <xf numFmtId="0" fontId="12" fillId="0" borderId="0" xfId="0" applyFont="1" applyAlignment="1" applyProtection="1">
      <alignment horizontal="center" vertical="center"/>
      <protection locked="0" hidden="1"/>
    </xf>
    <xf numFmtId="0" fontId="13" fillId="0" borderId="0" xfId="0" applyFont="1" applyAlignment="1" applyProtection="1">
      <alignment horizontal="center" vertical="center"/>
      <protection locked="0" hidden="1"/>
    </xf>
    <xf numFmtId="0" fontId="14"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vertical="center" wrapText="1"/>
    </xf>
    <xf numFmtId="0" fontId="12" fillId="0" borderId="0" xfId="0" applyFont="1" applyAlignment="1">
      <alignment horizontal="center" wrapText="1"/>
    </xf>
    <xf numFmtId="0" fontId="12" fillId="0" borderId="0" xfId="0" applyFont="1" applyAlignment="1">
      <alignment wrapText="1"/>
    </xf>
    <xf numFmtId="14" fontId="12" fillId="0" borderId="0" xfId="0" applyNumberFormat="1" applyFont="1" applyAlignment="1">
      <alignment wrapText="1"/>
    </xf>
    <xf numFmtId="0" fontId="12" fillId="0" borderId="0" xfId="0" applyFont="1" applyAlignment="1">
      <alignment horizontal="center" vertical="top" wrapText="1"/>
    </xf>
    <xf numFmtId="14" fontId="12" fillId="0" borderId="0" xfId="0" applyNumberFormat="1" applyFont="1" applyAlignment="1">
      <alignment horizontal="center" vertical="center" wrapText="1"/>
    </xf>
    <xf numFmtId="0" fontId="12" fillId="0" borderId="0" xfId="0" applyFont="1" applyAlignment="1">
      <alignment horizontal="center"/>
    </xf>
    <xf numFmtId="14" fontId="12" fillId="0" borderId="0" xfId="0" applyNumberFormat="1" applyFont="1"/>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pivotButton="1"/>
    <xf numFmtId="0" fontId="0" fillId="0" borderId="0" xfId="0" applyAlignment="1">
      <alignment horizontal="left" vertical="center"/>
    </xf>
    <xf numFmtId="0" fontId="0" fillId="0" borderId="0" xfId="0" pivotButton="1" applyAlignment="1">
      <alignment horizontal="center" vertical="center"/>
    </xf>
    <xf numFmtId="0" fontId="3" fillId="7" borderId="23" xfId="0" applyFont="1" applyFill="1" applyBorder="1" applyAlignment="1">
      <alignment horizontal="center" vertical="center"/>
    </xf>
    <xf numFmtId="0" fontId="0" fillId="0" borderId="27" xfId="0" applyBorder="1"/>
    <xf numFmtId="0" fontId="0" fillId="0" borderId="29" xfId="0" applyBorder="1" applyAlignment="1">
      <alignment horizontal="center"/>
    </xf>
    <xf numFmtId="0" fontId="0" fillId="0" borderId="28" xfId="0" applyBorder="1"/>
    <xf numFmtId="0" fontId="16" fillId="8" borderId="30" xfId="0" applyFont="1" applyFill="1" applyBorder="1" applyAlignment="1">
      <alignment horizontal="center" vertical="center"/>
    </xf>
    <xf numFmtId="0" fontId="0" fillId="0" borderId="31" xfId="0" applyBorder="1"/>
    <xf numFmtId="0" fontId="12" fillId="0" borderId="34" xfId="0" applyFont="1" applyBorder="1" applyAlignment="1">
      <alignment horizontal="center" vertical="center" wrapText="1"/>
    </xf>
    <xf numFmtId="0" fontId="12" fillId="9" borderId="34" xfId="0" applyFont="1" applyFill="1" applyBorder="1" applyAlignment="1">
      <alignment horizontal="center" vertical="center" wrapText="1"/>
    </xf>
    <xf numFmtId="0" fontId="17" fillId="0" borderId="0" xfId="0" applyFont="1" applyAlignment="1">
      <alignment vertical="center" wrapText="1"/>
    </xf>
    <xf numFmtId="0" fontId="3" fillId="10" borderId="35"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165" fontId="2" fillId="0" borderId="0" xfId="3" applyNumberFormat="1" applyFont="1" applyAlignment="1">
      <alignment vertical="center" wrapText="1"/>
    </xf>
    <xf numFmtId="0" fontId="2" fillId="0" borderId="0" xfId="0" applyFont="1" applyAlignment="1">
      <alignment wrapText="1"/>
    </xf>
    <xf numFmtId="0" fontId="2" fillId="0" borderId="0" xfId="0" applyFont="1" applyAlignment="1">
      <alignment horizontal="justify" vertical="center"/>
    </xf>
    <xf numFmtId="14" fontId="13" fillId="0" borderId="0" xfId="0" applyNumberFormat="1" applyFont="1" applyAlignment="1">
      <alignment horizontal="center" vertical="center" wrapText="1"/>
    </xf>
    <xf numFmtId="0" fontId="0" fillId="0" borderId="0" xfId="0" applyAlignment="1">
      <alignment horizontal="left" indent="1"/>
    </xf>
    <xf numFmtId="0" fontId="3" fillId="11" borderId="33" xfId="0" applyFont="1" applyFill="1" applyBorder="1" applyAlignment="1">
      <alignment horizontal="center" vertical="center" wrapText="1"/>
    </xf>
    <xf numFmtId="0" fontId="3" fillId="11" borderId="32" xfId="0" applyFont="1" applyFill="1" applyBorder="1" applyAlignment="1">
      <alignment horizontal="center" vertical="center" wrapText="1"/>
    </xf>
    <xf numFmtId="0" fontId="0" fillId="0" borderId="31" xfId="0" applyBorder="1" applyAlignment="1">
      <alignment horizontal="center" vertical="center"/>
    </xf>
    <xf numFmtId="0" fontId="3" fillId="10" borderId="43" xfId="0" applyFont="1" applyFill="1" applyBorder="1" applyAlignment="1">
      <alignment horizontal="center" vertical="center"/>
    </xf>
    <xf numFmtId="0" fontId="3" fillId="11" borderId="0" xfId="0" applyFont="1" applyFill="1" applyAlignment="1">
      <alignment horizontal="center" vertical="center" wrapText="1"/>
    </xf>
    <xf numFmtId="0" fontId="0" fillId="0" borderId="0" xfId="0" pivotButton="1" applyAlignment="1">
      <alignment horizontal="center" vertical="center" wrapText="1"/>
    </xf>
    <xf numFmtId="164" fontId="0" fillId="0" borderId="0" xfId="0" applyNumberFormat="1"/>
    <xf numFmtId="0" fontId="12" fillId="0" borderId="0" xfId="0" applyFont="1" applyAlignment="1">
      <alignment horizontal="left" vertical="center" wrapText="1"/>
    </xf>
    <xf numFmtId="0" fontId="19" fillId="3" borderId="15" xfId="1" applyFont="1" applyFill="1" applyBorder="1" applyAlignment="1">
      <alignment horizontal="center" vertical="center" wrapText="1"/>
    </xf>
    <xf numFmtId="0" fontId="19" fillId="5" borderId="15" xfId="1" applyFont="1" applyFill="1" applyBorder="1" applyAlignment="1">
      <alignment horizontal="center" vertical="center" wrapText="1"/>
    </xf>
    <xf numFmtId="0" fontId="19" fillId="3" borderId="13" xfId="1" applyFont="1" applyFill="1" applyBorder="1" applyAlignment="1">
      <alignment horizontal="center" vertical="center" wrapText="1"/>
    </xf>
    <xf numFmtId="14" fontId="20" fillId="6" borderId="13" xfId="1" applyNumberFormat="1" applyFont="1" applyFill="1" applyBorder="1" applyAlignment="1">
      <alignment horizontal="center" vertical="center" wrapText="1"/>
    </xf>
    <xf numFmtId="0" fontId="20" fillId="6" borderId="13" xfId="1" applyFont="1" applyFill="1" applyBorder="1" applyAlignment="1">
      <alignment horizontal="center" vertical="center" wrapText="1"/>
    </xf>
    <xf numFmtId="0" fontId="19" fillId="5" borderId="14" xfId="1" applyFont="1" applyFill="1" applyBorder="1" applyAlignment="1">
      <alignment horizontal="center" vertical="center" wrapText="1"/>
    </xf>
    <xf numFmtId="0" fontId="19" fillId="3" borderId="14" xfId="1" applyFont="1" applyFill="1" applyBorder="1" applyAlignment="1">
      <alignment horizontal="center" vertical="center" wrapText="1"/>
    </xf>
    <xf numFmtId="8" fontId="12" fillId="0" borderId="0" xfId="0" applyNumberFormat="1" applyFont="1" applyAlignment="1">
      <alignment horizontal="center" vertical="center" wrapText="1"/>
    </xf>
    <xf numFmtId="165" fontId="12" fillId="0" borderId="0" xfId="3" applyNumberFormat="1" applyFont="1" applyAlignment="1">
      <alignment horizontal="center" vertical="center" wrapText="1"/>
    </xf>
    <xf numFmtId="8" fontId="13" fillId="0" borderId="0" xfId="0" applyNumberFormat="1" applyFont="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13" fillId="0" borderId="0" xfId="0" applyFont="1"/>
    <xf numFmtId="167" fontId="12" fillId="0" borderId="0" xfId="0" applyNumberFormat="1" applyFont="1" applyAlignment="1">
      <alignment horizontal="center" vertical="center" wrapText="1"/>
    </xf>
    <xf numFmtId="8" fontId="15" fillId="0" borderId="0" xfId="0" applyNumberFormat="1" applyFont="1" applyAlignment="1">
      <alignment horizontal="center" vertical="center" wrapText="1"/>
    </xf>
    <xf numFmtId="0" fontId="15" fillId="0" borderId="0" xfId="0" applyFont="1"/>
    <xf numFmtId="166" fontId="12" fillId="0" borderId="0" xfId="0" applyNumberFormat="1" applyFont="1" applyAlignment="1">
      <alignment horizontal="center" vertical="center"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18"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0" xfId="0" applyFont="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7" fillId="0" borderId="36"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4"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164" fontId="0" fillId="0" borderId="24" xfId="2" applyFont="1" applyBorder="1" applyAlignment="1">
      <alignment horizontal="center"/>
    </xf>
    <xf numFmtId="164" fontId="0" fillId="0" borderId="25" xfId="2" applyFont="1" applyBorder="1" applyAlignment="1">
      <alignment horizontal="center"/>
    </xf>
    <xf numFmtId="164" fontId="0" fillId="0" borderId="26" xfId="2" applyFont="1"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8" fillId="0" borderId="0" xfId="0" applyFont="1" applyAlignment="1">
      <alignment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1" fillId="0" borderId="19" xfId="0" applyFont="1" applyBorder="1" applyAlignment="1">
      <alignment horizontal="center" vertical="center"/>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cellXfs>
  <cellStyles count="5">
    <cellStyle name="Énfasis1" xfId="1" builtinId="29"/>
    <cellStyle name="Moneda" xfId="3" builtinId="4"/>
    <cellStyle name="Moneda [0]" xfId="2" builtinId="7"/>
    <cellStyle name="Moneda [0] 2" xfId="4" xr:uid="{E726B902-7FC1-47F7-8A95-BA5F1A3ED667}"/>
    <cellStyle name="Normal" xfId="0" builtinId="0"/>
  </cellStyles>
  <dxfs count="157">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numFmt numFmtId="164" formatCode="_-&quot;$&quot;* #,##0_-;\-&quot;$&quot;* #,##0_-;_-&quot;$&quot;* &quot;-&quot;_-;_-@_-"/>
    </dxf>
    <dxf>
      <numFmt numFmtId="164" formatCode="_-&quot;$&quot;* #,##0_-;\-&quot;$&quot;* #,##0_-;_-&quot;$&quot;* &quot;-&quot;_-;_-@_-"/>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horizontal="center"/>
    </dxf>
    <dxf>
      <alignment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2" formatCode="&quot;$&quot;\ #,##0.00;[Red]\-&quot;$&quot;\ #,##0.0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d/mm/yyyy"/>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d/mm/yyyy"/>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rgb="FF000000"/>
        </left>
        <bottom style="thin">
          <color rgb="FF000000"/>
        </bottom>
      </border>
    </dxf>
    <dxf>
      <font>
        <strike val="0"/>
        <outline val="0"/>
        <shadow val="0"/>
        <u val="none"/>
        <vertAlign val="baseline"/>
        <sz val="10"/>
        <color rgb="FF000000"/>
        <name val="Calibri"/>
        <family val="2"/>
        <scheme val="minor"/>
      </font>
      <fill>
        <patternFill patternType="none">
          <fgColor rgb="FF000000"/>
          <bgColor auto="1"/>
        </patternFill>
      </fill>
      <alignment vertical="center" textRotation="0" indent="0" justifyLastLine="0" shrinkToFit="0" readingOrder="0"/>
    </dxf>
    <dxf>
      <font>
        <b/>
        <i val="0"/>
        <strike val="0"/>
        <condense val="0"/>
        <extend val="0"/>
        <outline val="0"/>
        <shadow val="0"/>
        <u val="none"/>
        <vertAlign val="baseline"/>
        <sz val="10"/>
        <color theme="0"/>
        <name val="Calibri"/>
        <family val="2"/>
        <scheme val="min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indexed="64"/>
        </left>
        <bottom style="thin">
          <color indexed="64"/>
        </bottom>
      </border>
    </dxf>
    <dxf>
      <font>
        <strike val="0"/>
        <outline val="0"/>
        <shadow val="0"/>
        <u val="none"/>
        <vertAlign val="baseline"/>
        <sz val="11"/>
        <color theme="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07/relationships/slicerCache" Target="slicerCaches/slicerCache4.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1.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TOTAL PROCESOS ESTIMADOS POR DIRECCIÓN AÑO 2023</a:t>
            </a:r>
          </a:p>
        </c:rich>
      </c:tx>
      <c:layout>
        <c:manualLayout>
          <c:xMode val="edge"/>
          <c:yMode val="edge"/>
          <c:x val="0.13811405423393622"/>
          <c:y val="0.8677281554568534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dLblPos val="outEnd"/>
          <c:showLegendKey val="0"/>
          <c:showVal val="0"/>
          <c:showCatName val="1"/>
          <c:showSerName val="0"/>
          <c:showPercent val="1"/>
          <c:showBubbleSize val="0"/>
          <c:extLst>
            <c:ext xmlns:c15="http://schemas.microsoft.com/office/drawing/2012/chart" uri="{CE6537A1-D6FC-4f65-9D91-7224C49458BB}"/>
          </c:extLst>
        </c:dLbl>
      </c:pivotFmt>
      <c:pivotFmt>
        <c:idx val="1"/>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4"/>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5"/>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Total</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2-7A94-4059-9CDE-CF1F9A62F68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7A94-4059-9CDE-CF1F9A62F68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4-7A94-4059-9CDE-CF1F9A62F68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7A94-4059-9CDE-CF1F9A62F68A}"/>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6-7A94-4059-9CDE-CF1F9A62F68A}"/>
              </c:ext>
            </c:extLst>
          </c:dPt>
          <c:dLbls>
            <c:dLbl>
              <c:idx val="0"/>
              <c:layout>
                <c:manualLayout>
                  <c:x val="2.2412672959292963E-2"/>
                  <c:y val="-4.4657074856107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94-4059-9CDE-CF1F9A62F68A}"/>
                </c:ext>
              </c:extLst>
            </c:dLbl>
            <c:dLbl>
              <c:idx val="1"/>
              <c:layout>
                <c:manualLayout>
                  <c:x val="-6.7226902618392455E-3"/>
                  <c:y val="-0.2137160010970872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4-4059-9CDE-CF1F9A62F68A}"/>
                </c:ext>
              </c:extLst>
            </c:dLbl>
            <c:dLbl>
              <c:idx val="2"/>
              <c:layout>
                <c:manualLayout>
                  <c:x val="2.9307508817891566E-2"/>
                  <c:y val="0.1116426871402694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A94-4059-9CDE-CF1F9A62F68A}"/>
                </c:ext>
              </c:extLst>
            </c:dLbl>
            <c:dLbl>
              <c:idx val="3"/>
              <c:layout>
                <c:manualLayout>
                  <c:x val="-0.34219359139696126"/>
                  <c:y val="-2.8708119550355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94-4059-9CDE-CF1F9A62F68A}"/>
                </c:ext>
              </c:extLst>
            </c:dLbl>
            <c:dLbl>
              <c:idx val="4"/>
              <c:layout>
                <c:manualLayout>
                  <c:x val="-1.8822893459985203E-2"/>
                  <c:y val="-9.8883522895667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A94-4059-9CDE-CF1F9A62F6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Lit>
              <c:ptCount val="5"/>
              <c:pt idx="0">
                <c:v>COORDINACIÓN GRUPO FEI</c:v>
              </c:pt>
              <c:pt idx="1">
                <c:v>DIR. INVESTIGACIÓN</c:v>
              </c:pt>
              <c:pt idx="2">
                <c:v>DIR. PRODUCCIÓN</c:v>
              </c:pt>
              <c:pt idx="3">
                <c:v>DIR. REDES</c:v>
              </c:pt>
              <c:pt idx="4">
                <c:v>DIR. VIGILANCIA </c:v>
              </c:pt>
            </c:strLit>
          </c:cat>
          <c:val>
            <c:numLit>
              <c:formatCode>General</c:formatCode>
              <c:ptCount val="5"/>
              <c:pt idx="0">
                <c:v>24</c:v>
              </c:pt>
              <c:pt idx="1">
                <c:v>76</c:v>
              </c:pt>
              <c:pt idx="2">
                <c:v>1</c:v>
              </c:pt>
              <c:pt idx="3">
                <c:v>90</c:v>
              </c:pt>
              <c:pt idx="4">
                <c:v>95</c:v>
              </c:pt>
            </c:numLit>
          </c:val>
          <c:extLst>
            <c:ext xmlns:c16="http://schemas.microsoft.com/office/drawing/2014/chart" uri="{C3380CC4-5D6E-409C-BE32-E72D297353CC}">
              <c16:uniqueId val="{00000000-7A94-4059-9CDE-CF1F9A62F68A}"/>
            </c:ext>
          </c:extLst>
        </c:ser>
        <c:dLbls>
          <c:dLblPos val="out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PROCESOS ESTIMADO POR MES -  PDC</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barChart>
        <c:barDir val="col"/>
        <c:grouping val="clustered"/>
        <c:varyColors val="0"/>
        <c:ser>
          <c:idx val="0"/>
          <c:order val="0"/>
          <c:tx>
            <c:strRef>
              <c:f>'MES ESTIMADO PROCESOS'!$H$10</c:f>
              <c:strCache>
                <c:ptCount val="1"/>
                <c:pt idx="0">
                  <c:v>PROCESOS</c:v>
                </c:pt>
              </c:strCache>
            </c:strRef>
          </c:tx>
          <c:spPr>
            <a:noFill/>
            <a:ln w="9525" cap="flat" cmpd="sng" algn="ctr">
              <a:solidFill>
                <a:schemeClr val="accent2"/>
              </a:solidFill>
              <a:miter lim="800000"/>
            </a:ln>
            <a:effectLst>
              <a:glow rad="63500">
                <a:schemeClr val="accent2">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'MES ESTIMADO PROCESOS'!$G$11:$G$22</c:f>
              <c:strCache>
                <c:ptCount val="12"/>
                <c:pt idx="0">
                  <c:v>ENERO </c:v>
                </c:pt>
                <c:pt idx="1">
                  <c:v>FEBRERO </c:v>
                </c:pt>
                <c:pt idx="2">
                  <c:v>MARZO </c:v>
                </c:pt>
                <c:pt idx="3">
                  <c:v>ABRIL </c:v>
                </c:pt>
                <c:pt idx="4">
                  <c:v>MAYO </c:v>
                </c:pt>
                <c:pt idx="5">
                  <c:v>JUNIO</c:v>
                </c:pt>
                <c:pt idx="6">
                  <c:v>JULIO</c:v>
                </c:pt>
                <c:pt idx="7">
                  <c:v>AGOSTO </c:v>
                </c:pt>
                <c:pt idx="8">
                  <c:v>SEPTIEMBRE </c:v>
                </c:pt>
                <c:pt idx="9">
                  <c:v>OCTUBRE</c:v>
                </c:pt>
                <c:pt idx="10">
                  <c:v>NOVIEMBRE </c:v>
                </c:pt>
                <c:pt idx="11">
                  <c:v>DICIEMBRE </c:v>
                </c:pt>
              </c:strCache>
            </c:strRef>
          </c:cat>
          <c:val>
            <c:numRef>
              <c:f>'MES ESTIMADO PROCESOS'!$H$11:$H$22</c:f>
              <c:numCache>
                <c:formatCode>General</c:formatCode>
                <c:ptCount val="12"/>
                <c:pt idx="0">
                  <c:v>23</c:v>
                </c:pt>
                <c:pt idx="1">
                  <c:v>30</c:v>
                </c:pt>
                <c:pt idx="2">
                  <c:v>19</c:v>
                </c:pt>
                <c:pt idx="3">
                  <c:v>27</c:v>
                </c:pt>
                <c:pt idx="4">
                  <c:v>32</c:v>
                </c:pt>
                <c:pt idx="5">
                  <c:v>23</c:v>
                </c:pt>
                <c:pt idx="6">
                  <c:v>14</c:v>
                </c:pt>
                <c:pt idx="7">
                  <c:v>9</c:v>
                </c:pt>
                <c:pt idx="8">
                  <c:v>27</c:v>
                </c:pt>
                <c:pt idx="9">
                  <c:v>24</c:v>
                </c:pt>
                <c:pt idx="10">
                  <c:v>26</c:v>
                </c:pt>
                <c:pt idx="11">
                  <c:v>32</c:v>
                </c:pt>
              </c:numCache>
            </c:numRef>
          </c:val>
          <c:extLst>
            <c:ext xmlns:c16="http://schemas.microsoft.com/office/drawing/2014/chart" uri="{C3380CC4-5D6E-409C-BE32-E72D297353CC}">
              <c16:uniqueId val="{00000000-5D73-43FA-9230-EF1AAF7A67FD}"/>
            </c:ext>
          </c:extLst>
        </c:ser>
        <c:dLbls>
          <c:dLblPos val="inEnd"/>
          <c:showLegendKey val="0"/>
          <c:showVal val="1"/>
          <c:showCatName val="0"/>
          <c:showSerName val="0"/>
          <c:showPercent val="0"/>
          <c:showBubbleSize val="0"/>
        </c:dLbls>
        <c:gapWidth val="315"/>
        <c:overlap val="-40"/>
        <c:axId val="81974656"/>
        <c:axId val="61827152"/>
      </c:barChart>
      <c:catAx>
        <c:axId val="81974656"/>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1827152"/>
        <c:crosses val="autoZero"/>
        <c:auto val="1"/>
        <c:lblAlgn val="ctr"/>
        <c:lblOffset val="100"/>
        <c:noMultiLvlLbl val="0"/>
      </c:catAx>
      <c:valAx>
        <c:axId val="61827152"/>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197465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PLAN DE COMPRAS POR PROYECTO.xlsx]ESTADO PROCESOS!TablaDinámica7</c:name>
    <c:fmtId val="8"/>
  </c:pivotSource>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CO"/>
              <a:t>ESTADO PROCESOS ESTIMADOS</a:t>
            </a:r>
          </a:p>
        </c:rich>
      </c:tx>
      <c:layout>
        <c:manualLayout>
          <c:xMode val="edge"/>
          <c:yMode val="edge"/>
          <c:x val="0.2536378050823509"/>
          <c:y val="9.3454472037149197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CO"/>
        </a:p>
      </c:txPr>
    </c:title>
    <c:autoTitleDeleted val="0"/>
    <c:pivotFmts>
      <c:pivotFmt>
        <c:idx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4472C4">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ED7D31">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A5A5A5">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FFC000">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5B9BD5">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'ESTADO PROCESOS'!$B$5:$B$6</c:f>
              <c:strCache>
                <c:ptCount val="1"/>
                <c:pt idx="0">
                  <c:v>ESTÁ EN EJECUCIÓN POR EL FEI</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rgbClr val="4472C4">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'ESTADO PROCESOS'!$A$7:$A$12</c:f>
              <c:strCache>
                <c:ptCount val="5"/>
                <c:pt idx="0">
                  <c:v>DIR. INVESTIGACIÓN</c:v>
                </c:pt>
                <c:pt idx="1">
                  <c:v>DIR. PRODUCCIÓN</c:v>
                </c:pt>
                <c:pt idx="2">
                  <c:v>DIR. REDES</c:v>
                </c:pt>
                <c:pt idx="3">
                  <c:v>DIR. VIGILANCIA </c:v>
                </c:pt>
                <c:pt idx="4">
                  <c:v>FEI- SECRETARIA G.</c:v>
                </c:pt>
              </c:strCache>
            </c:strRef>
          </c:cat>
          <c:val>
            <c:numRef>
              <c:f>'ESTADO PROCESOS'!$B$7:$B$12</c:f>
              <c:numCache>
                <c:formatCode>General</c:formatCode>
                <c:ptCount val="5"/>
                <c:pt idx="0">
                  <c:v>6</c:v>
                </c:pt>
                <c:pt idx="2">
                  <c:v>13</c:v>
                </c:pt>
                <c:pt idx="3">
                  <c:v>14</c:v>
                </c:pt>
                <c:pt idx="4">
                  <c:v>5</c:v>
                </c:pt>
              </c:numCache>
            </c:numRef>
          </c:val>
          <c:extLst>
            <c:ext xmlns:c16="http://schemas.microsoft.com/office/drawing/2014/chart" uri="{C3380CC4-5D6E-409C-BE32-E72D297353CC}">
              <c16:uniqueId val="{00000000-F973-4CEE-91F6-797B14A7C7CA}"/>
            </c:ext>
          </c:extLst>
        </c:ser>
        <c:ser>
          <c:idx val="1"/>
          <c:order val="1"/>
          <c:tx>
            <c:strRef>
              <c:f>'ESTADO PROCESOS'!$C$5:$C$6</c:f>
              <c:strCache>
                <c:ptCount val="1"/>
                <c:pt idx="0">
                  <c:v>FALLIDO</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rgbClr val="ED7D31">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'ESTADO PROCESOS'!$A$7:$A$12</c:f>
              <c:strCache>
                <c:ptCount val="5"/>
                <c:pt idx="0">
                  <c:v>DIR. INVESTIGACIÓN</c:v>
                </c:pt>
                <c:pt idx="1">
                  <c:v>DIR. PRODUCCIÓN</c:v>
                </c:pt>
                <c:pt idx="2">
                  <c:v>DIR. REDES</c:v>
                </c:pt>
                <c:pt idx="3">
                  <c:v>DIR. VIGILANCIA </c:v>
                </c:pt>
                <c:pt idx="4">
                  <c:v>FEI- SECRETARIA G.</c:v>
                </c:pt>
              </c:strCache>
            </c:strRef>
          </c:cat>
          <c:val>
            <c:numRef>
              <c:f>'ESTADO PROCESOS'!$C$7:$C$12</c:f>
              <c:numCache>
                <c:formatCode>General</c:formatCode>
                <c:ptCount val="5"/>
                <c:pt idx="0">
                  <c:v>7</c:v>
                </c:pt>
                <c:pt idx="2">
                  <c:v>12</c:v>
                </c:pt>
                <c:pt idx="3">
                  <c:v>2</c:v>
                </c:pt>
                <c:pt idx="4">
                  <c:v>2</c:v>
                </c:pt>
              </c:numCache>
            </c:numRef>
          </c:val>
          <c:extLst>
            <c:ext xmlns:c16="http://schemas.microsoft.com/office/drawing/2014/chart" uri="{C3380CC4-5D6E-409C-BE32-E72D297353CC}">
              <c16:uniqueId val="{0000001A-F973-4CEE-91F6-797B14A7C7CA}"/>
            </c:ext>
          </c:extLst>
        </c:ser>
        <c:ser>
          <c:idx val="2"/>
          <c:order val="2"/>
          <c:tx>
            <c:strRef>
              <c:f>'ESTADO PROCESOS'!$D$5:$D$6</c:f>
              <c:strCache>
                <c:ptCount val="1"/>
                <c:pt idx="0">
                  <c:v>NO ESTÁ RADICADO EN EL FEI</c:v>
                </c:pt>
              </c:strCache>
            </c:strRef>
          </c:tx>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rgbClr val="A5A5A5">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'ESTADO PROCESOS'!$A$7:$A$12</c:f>
              <c:strCache>
                <c:ptCount val="5"/>
                <c:pt idx="0">
                  <c:v>DIR. INVESTIGACIÓN</c:v>
                </c:pt>
                <c:pt idx="1">
                  <c:v>DIR. PRODUCCIÓN</c:v>
                </c:pt>
                <c:pt idx="2">
                  <c:v>DIR. REDES</c:v>
                </c:pt>
                <c:pt idx="3">
                  <c:v>DIR. VIGILANCIA </c:v>
                </c:pt>
                <c:pt idx="4">
                  <c:v>FEI- SECRETARIA G.</c:v>
                </c:pt>
              </c:strCache>
            </c:strRef>
          </c:cat>
          <c:val>
            <c:numRef>
              <c:f>'ESTADO PROCESOS'!$D$7:$D$12</c:f>
              <c:numCache>
                <c:formatCode>General</c:formatCode>
                <c:ptCount val="5"/>
                <c:pt idx="0">
                  <c:v>2</c:v>
                </c:pt>
                <c:pt idx="2">
                  <c:v>20</c:v>
                </c:pt>
                <c:pt idx="3">
                  <c:v>1</c:v>
                </c:pt>
              </c:numCache>
            </c:numRef>
          </c:val>
          <c:extLst>
            <c:ext xmlns:c16="http://schemas.microsoft.com/office/drawing/2014/chart" uri="{C3380CC4-5D6E-409C-BE32-E72D297353CC}">
              <c16:uniqueId val="{0000001B-F973-4CEE-91F6-797B14A7C7CA}"/>
            </c:ext>
          </c:extLst>
        </c:ser>
        <c:ser>
          <c:idx val="3"/>
          <c:order val="3"/>
          <c:tx>
            <c:strRef>
              <c:f>'ESTADO PROCESOS'!$E$5:$E$6</c:f>
              <c:strCache>
                <c:ptCount val="1"/>
                <c:pt idx="0">
                  <c:v>RADICADO EN FIDUCIARIA</c:v>
                </c:pt>
              </c:strCache>
            </c:strRef>
          </c:tx>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invertIfNegative val="0"/>
          <c:dLbls>
            <c:spPr>
              <a:solidFill>
                <a:srgbClr val="FFC000">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'ESTADO PROCESOS'!$A$7:$A$12</c:f>
              <c:strCache>
                <c:ptCount val="5"/>
                <c:pt idx="0">
                  <c:v>DIR. INVESTIGACIÓN</c:v>
                </c:pt>
                <c:pt idx="1">
                  <c:v>DIR. PRODUCCIÓN</c:v>
                </c:pt>
                <c:pt idx="2">
                  <c:v>DIR. REDES</c:v>
                </c:pt>
                <c:pt idx="3">
                  <c:v>DIR. VIGILANCIA </c:v>
                </c:pt>
                <c:pt idx="4">
                  <c:v>FEI- SECRETARIA G.</c:v>
                </c:pt>
              </c:strCache>
            </c:strRef>
          </c:cat>
          <c:val>
            <c:numRef>
              <c:f>'ESTADO PROCESOS'!$E$7:$E$12</c:f>
              <c:numCache>
                <c:formatCode>General</c:formatCode>
                <c:ptCount val="5"/>
                <c:pt idx="0">
                  <c:v>63</c:v>
                </c:pt>
                <c:pt idx="1">
                  <c:v>1</c:v>
                </c:pt>
                <c:pt idx="2">
                  <c:v>46</c:v>
                </c:pt>
                <c:pt idx="3">
                  <c:v>71</c:v>
                </c:pt>
                <c:pt idx="4">
                  <c:v>21</c:v>
                </c:pt>
              </c:numCache>
            </c:numRef>
          </c:val>
          <c:extLst>
            <c:ext xmlns:c16="http://schemas.microsoft.com/office/drawing/2014/chart" uri="{C3380CC4-5D6E-409C-BE32-E72D297353CC}">
              <c16:uniqueId val="{0000001C-F973-4CEE-91F6-797B14A7C7CA}"/>
            </c:ext>
          </c:extLst>
        </c:ser>
        <c:dLbls>
          <c:showLegendKey val="0"/>
          <c:showVal val="1"/>
          <c:showCatName val="0"/>
          <c:showSerName val="0"/>
          <c:showPercent val="0"/>
          <c:showBubbleSize val="0"/>
        </c:dLbls>
        <c:gapWidth val="84"/>
        <c:gapDepth val="53"/>
        <c:shape val="box"/>
        <c:axId val="393061135"/>
        <c:axId val="491685135"/>
        <c:axId val="0"/>
      </c:bar3DChart>
      <c:catAx>
        <c:axId val="39306113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91685135"/>
        <c:crosses val="autoZero"/>
        <c:auto val="1"/>
        <c:lblAlgn val="ctr"/>
        <c:lblOffset val="100"/>
        <c:noMultiLvlLbl val="0"/>
      </c:catAx>
      <c:valAx>
        <c:axId val="491685135"/>
        <c:scaling>
          <c:orientation val="minMax"/>
        </c:scaling>
        <c:delete val="1"/>
        <c:axPos val="l"/>
        <c:numFmt formatCode="General" sourceLinked="1"/>
        <c:majorTickMark val="out"/>
        <c:minorTickMark val="none"/>
        <c:tickLblPos val="nextTo"/>
        <c:crossAx val="3930611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323849</xdr:colOff>
      <xdr:row>3</xdr:row>
      <xdr:rowOff>180975</xdr:rowOff>
    </xdr:from>
    <xdr:to>
      <xdr:col>2</xdr:col>
      <xdr:colOff>142875</xdr:colOff>
      <xdr:row>8</xdr:row>
      <xdr:rowOff>0</xdr:rowOff>
    </xdr:to>
    <xdr:pic>
      <xdr:nvPicPr>
        <xdr:cNvPr id="2" name="Imagen 1">
          <a:extLst>
            <a:ext uri="{FF2B5EF4-FFF2-40B4-BE49-F238E27FC236}">
              <a16:creationId xmlns:a16="http://schemas.microsoft.com/office/drawing/2014/main" id="{900D17F0-B25F-4747-BEB0-FC34D97DB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49" y="876300"/>
          <a:ext cx="4657726"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1123949</xdr:colOff>
      <xdr:row>3</xdr:row>
      <xdr:rowOff>28575</xdr:rowOff>
    </xdr:to>
    <xdr:pic>
      <xdr:nvPicPr>
        <xdr:cNvPr id="3" name="Imagen 2">
          <a:extLst>
            <a:ext uri="{FF2B5EF4-FFF2-40B4-BE49-F238E27FC236}">
              <a16:creationId xmlns:a16="http://schemas.microsoft.com/office/drawing/2014/main" id="{C33AC443-EF19-4D55-BEC2-BA29AFB8D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49349"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0</xdr:row>
      <xdr:rowOff>104775</xdr:rowOff>
    </xdr:from>
    <xdr:to>
      <xdr:col>1</xdr:col>
      <xdr:colOff>1248121</xdr:colOff>
      <xdr:row>2</xdr:row>
      <xdr:rowOff>209620</xdr:rowOff>
    </xdr:to>
    <xdr:pic>
      <xdr:nvPicPr>
        <xdr:cNvPr id="4" name="Imagen 3">
          <a:extLst>
            <a:ext uri="{FF2B5EF4-FFF2-40B4-BE49-F238E27FC236}">
              <a16:creationId xmlns:a16="http://schemas.microsoft.com/office/drawing/2014/main" id="{0B1A320A-560B-4A45-AC89-6F8F626E199C}"/>
            </a:ext>
          </a:extLst>
        </xdr:cNvPr>
        <xdr:cNvPicPr>
          <a:picLocks noChangeAspect="1"/>
        </xdr:cNvPicPr>
      </xdr:nvPicPr>
      <xdr:blipFill>
        <a:blip xmlns:r="http://schemas.openxmlformats.org/officeDocument/2006/relationships" r:embed="rId2"/>
        <a:stretch>
          <a:fillRect/>
        </a:stretch>
      </xdr:blipFill>
      <xdr:spPr>
        <a:xfrm>
          <a:off x="123825" y="104775"/>
          <a:ext cx="2476846" cy="504895"/>
        </a:xfrm>
        <a:prstGeom prst="rect">
          <a:avLst/>
        </a:prstGeom>
      </xdr:spPr>
    </xdr:pic>
    <xdr:clientData/>
  </xdr:twoCellAnchor>
  <xdr:twoCellAnchor>
    <xdr:from>
      <xdr:col>2</xdr:col>
      <xdr:colOff>266700</xdr:colOff>
      <xdr:row>0</xdr:row>
      <xdr:rowOff>38100</xdr:rowOff>
    </xdr:from>
    <xdr:to>
      <xdr:col>5</xdr:col>
      <xdr:colOff>85725</xdr:colOff>
      <xdr:row>2</xdr:row>
      <xdr:rowOff>209550</xdr:rowOff>
    </xdr:to>
    <xdr:sp macro="" textlink="">
      <xdr:nvSpPr>
        <xdr:cNvPr id="5" name="CuadroTexto 4">
          <a:extLst>
            <a:ext uri="{FF2B5EF4-FFF2-40B4-BE49-F238E27FC236}">
              <a16:creationId xmlns:a16="http://schemas.microsoft.com/office/drawing/2014/main" id="{E8DBDB1C-C22F-40D4-BB00-119987C9434F}"/>
            </a:ext>
          </a:extLst>
        </xdr:cNvPr>
        <xdr:cNvSpPr txBox="1"/>
      </xdr:nvSpPr>
      <xdr:spPr>
        <a:xfrm>
          <a:off x="3648075" y="38100"/>
          <a:ext cx="4295775" cy="571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  PLAN DE COMPRAS POR PROYECTO</a:t>
          </a:r>
        </a:p>
        <a:p>
          <a:pPr algn="ctr"/>
          <a:r>
            <a:rPr lang="es-CO" sz="1400" b="1" i="0">
              <a:solidFill>
                <a:schemeClr val="bg1"/>
              </a:solidFill>
            </a:rPr>
            <a:t>  Periodo Enero - Diciembre 2023</a:t>
          </a:r>
        </a:p>
      </xdr:txBody>
    </xdr:sp>
    <xdr:clientData/>
  </xdr:twoCellAnchor>
  <xdr:twoCellAnchor>
    <xdr:from>
      <xdr:col>0</xdr:col>
      <xdr:colOff>0</xdr:colOff>
      <xdr:row>4</xdr:row>
      <xdr:rowOff>85725</xdr:rowOff>
    </xdr:from>
    <xdr:to>
      <xdr:col>2</xdr:col>
      <xdr:colOff>200025</xdr:colOff>
      <xdr:row>7</xdr:row>
      <xdr:rowOff>180975</xdr:rowOff>
    </xdr:to>
    <xdr:sp macro="" textlink="">
      <xdr:nvSpPr>
        <xdr:cNvPr id="6" name="CuadroTexto 5">
          <a:extLst>
            <a:ext uri="{FF2B5EF4-FFF2-40B4-BE49-F238E27FC236}">
              <a16:creationId xmlns:a16="http://schemas.microsoft.com/office/drawing/2014/main" id="{1CD4A140-C008-4CA2-A615-9644A626B4A8}"/>
            </a:ext>
          </a:extLst>
        </xdr:cNvPr>
        <xdr:cNvSpPr txBox="1"/>
      </xdr:nvSpPr>
      <xdr:spPr>
        <a:xfrm>
          <a:off x="0" y="981075"/>
          <a:ext cx="5038725" cy="69532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  NÚMERO</a:t>
          </a:r>
          <a:r>
            <a:rPr lang="es-CO" sz="1400" b="1" i="0" baseline="0">
              <a:solidFill>
                <a:schemeClr val="bg1"/>
              </a:solidFill>
            </a:rPr>
            <a:t> TOTAL PROCESOS ESTIMADOS AÑO 2023:</a:t>
          </a:r>
          <a:endParaRPr lang="es-CO" sz="1400" b="1" i="0">
            <a:solidFill>
              <a:schemeClr val="bg1"/>
            </a:solidFill>
          </a:endParaRPr>
        </a:p>
        <a:p>
          <a:pPr algn="ctr"/>
          <a:r>
            <a:rPr lang="es-CO" sz="1400" b="1" i="0">
              <a:solidFill>
                <a:sysClr val="windowText" lastClr="000000"/>
              </a:solidFill>
            </a:rPr>
            <a:t>  286</a:t>
          </a:r>
        </a:p>
      </xdr:txBody>
    </xdr:sp>
    <xdr:clientData/>
  </xdr:twoCellAnchor>
  <xdr:twoCellAnchor>
    <xdr:from>
      <xdr:col>4</xdr:col>
      <xdr:colOff>190500</xdr:colOff>
      <xdr:row>3</xdr:row>
      <xdr:rowOff>95248</xdr:rowOff>
    </xdr:from>
    <xdr:to>
      <xdr:col>8</xdr:col>
      <xdr:colOff>971549</xdr:colOff>
      <xdr:row>23</xdr:row>
      <xdr:rowOff>38100</xdr:rowOff>
    </xdr:to>
    <xdr:graphicFrame macro="">
      <xdr:nvGraphicFramePr>
        <xdr:cNvPr id="7" name="Gráfico 6">
          <a:extLst>
            <a:ext uri="{FF2B5EF4-FFF2-40B4-BE49-F238E27FC236}">
              <a16:creationId xmlns:a16="http://schemas.microsoft.com/office/drawing/2014/main" id="{69B63A74-B620-7099-D3FA-EB8795120C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323850</xdr:colOff>
      <xdr:row>17</xdr:row>
      <xdr:rowOff>171450</xdr:rowOff>
    </xdr:from>
    <xdr:to>
      <xdr:col>2</xdr:col>
      <xdr:colOff>104776</xdr:colOff>
      <xdr:row>21</xdr:row>
      <xdr:rowOff>190500</xdr:rowOff>
    </xdr:to>
    <xdr:pic>
      <xdr:nvPicPr>
        <xdr:cNvPr id="12" name="Imagen 11">
          <a:extLst>
            <a:ext uri="{FF2B5EF4-FFF2-40B4-BE49-F238E27FC236}">
              <a16:creationId xmlns:a16="http://schemas.microsoft.com/office/drawing/2014/main" id="{4AC4E7DE-62E8-4E4F-A28A-4E6CA5D4A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705225"/>
          <a:ext cx="4619626"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28575</xdr:rowOff>
    </xdr:from>
    <xdr:to>
      <xdr:col>2</xdr:col>
      <xdr:colOff>209550</xdr:colOff>
      <xdr:row>21</xdr:row>
      <xdr:rowOff>152400</xdr:rowOff>
    </xdr:to>
    <xdr:sp macro="" textlink="">
      <xdr:nvSpPr>
        <xdr:cNvPr id="11" name="CuadroTexto 10">
          <a:extLst>
            <a:ext uri="{FF2B5EF4-FFF2-40B4-BE49-F238E27FC236}">
              <a16:creationId xmlns:a16="http://schemas.microsoft.com/office/drawing/2014/main" id="{05598DFF-6F8A-4C8F-8B64-6621A44C4A82}"/>
            </a:ext>
          </a:extLst>
        </xdr:cNvPr>
        <xdr:cNvSpPr txBox="1"/>
      </xdr:nvSpPr>
      <xdr:spPr>
        <a:xfrm>
          <a:off x="0" y="3762375"/>
          <a:ext cx="5048250" cy="7239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  NÚMERO</a:t>
          </a:r>
          <a:r>
            <a:rPr lang="es-CO" sz="1400" b="1" i="0" baseline="0">
              <a:solidFill>
                <a:schemeClr val="bg1"/>
              </a:solidFill>
            </a:rPr>
            <a:t> TOTAL PROCESOS RADICADOS AÑO 2023:</a:t>
          </a:r>
          <a:endParaRPr lang="es-CO" sz="1400" b="1" i="0">
            <a:solidFill>
              <a:schemeClr val="bg1"/>
            </a:solidFill>
          </a:endParaRPr>
        </a:p>
        <a:p>
          <a:pPr algn="ctr"/>
          <a:r>
            <a:rPr lang="es-CO" sz="1400" b="1" i="0">
              <a:solidFill>
                <a:sysClr val="windowText" lastClr="000000"/>
              </a:solidFill>
            </a:rPr>
            <a:t>  263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3</xdr:row>
      <xdr:rowOff>142875</xdr:rowOff>
    </xdr:from>
    <xdr:to>
      <xdr:col>4</xdr:col>
      <xdr:colOff>1127961</xdr:colOff>
      <xdr:row>10</xdr:row>
      <xdr:rowOff>76200</xdr:rowOff>
    </xdr:to>
    <xdr:pic>
      <xdr:nvPicPr>
        <xdr:cNvPr id="4" name="Imagen 3">
          <a:extLst>
            <a:ext uri="{FF2B5EF4-FFF2-40B4-BE49-F238E27FC236}">
              <a16:creationId xmlns:a16="http://schemas.microsoft.com/office/drawing/2014/main" id="{77AB4B5C-949D-A5B6-D43F-59AF1F389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838200"/>
          <a:ext cx="5042736"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95250</xdr:rowOff>
    </xdr:from>
    <xdr:to>
      <xdr:col>4</xdr:col>
      <xdr:colOff>666750</xdr:colOff>
      <xdr:row>3</xdr:row>
      <xdr:rowOff>123825</xdr:rowOff>
    </xdr:to>
    <xdr:pic>
      <xdr:nvPicPr>
        <xdr:cNvPr id="6" name="Imagen 5">
          <a:extLst>
            <a:ext uri="{FF2B5EF4-FFF2-40B4-BE49-F238E27FC236}">
              <a16:creationId xmlns:a16="http://schemas.microsoft.com/office/drawing/2014/main" id="{8262EB2C-915B-45C4-BE4B-9C41C064D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0"/>
          <a:ext cx="110966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0</xdr:row>
      <xdr:rowOff>180975</xdr:rowOff>
    </xdr:from>
    <xdr:to>
      <xdr:col>0</xdr:col>
      <xdr:colOff>2676871</xdr:colOff>
      <xdr:row>2</xdr:row>
      <xdr:rowOff>285820</xdr:rowOff>
    </xdr:to>
    <xdr:pic>
      <xdr:nvPicPr>
        <xdr:cNvPr id="5" name="Imagen 4">
          <a:extLst>
            <a:ext uri="{FF2B5EF4-FFF2-40B4-BE49-F238E27FC236}">
              <a16:creationId xmlns:a16="http://schemas.microsoft.com/office/drawing/2014/main" id="{86CA1110-8124-2FCB-E081-F4B64E15102A}"/>
            </a:ext>
          </a:extLst>
        </xdr:cNvPr>
        <xdr:cNvPicPr>
          <a:picLocks noChangeAspect="1"/>
        </xdr:cNvPicPr>
      </xdr:nvPicPr>
      <xdr:blipFill>
        <a:blip xmlns:r="http://schemas.openxmlformats.org/officeDocument/2006/relationships" r:embed="rId2"/>
        <a:stretch>
          <a:fillRect/>
        </a:stretch>
      </xdr:blipFill>
      <xdr:spPr>
        <a:xfrm>
          <a:off x="200025" y="180975"/>
          <a:ext cx="2476846" cy="504895"/>
        </a:xfrm>
        <a:prstGeom prst="rect">
          <a:avLst/>
        </a:prstGeom>
      </xdr:spPr>
    </xdr:pic>
    <xdr:clientData/>
  </xdr:twoCellAnchor>
  <xdr:twoCellAnchor>
    <xdr:from>
      <xdr:col>1</xdr:col>
      <xdr:colOff>819150</xdr:colOff>
      <xdr:row>0</xdr:row>
      <xdr:rowOff>142875</xdr:rowOff>
    </xdr:from>
    <xdr:to>
      <xdr:col>3</xdr:col>
      <xdr:colOff>514350</xdr:colOff>
      <xdr:row>3</xdr:row>
      <xdr:rowOff>19050</xdr:rowOff>
    </xdr:to>
    <xdr:sp macro="" textlink="">
      <xdr:nvSpPr>
        <xdr:cNvPr id="8" name="CuadroTexto 7">
          <a:extLst>
            <a:ext uri="{FF2B5EF4-FFF2-40B4-BE49-F238E27FC236}">
              <a16:creationId xmlns:a16="http://schemas.microsoft.com/office/drawing/2014/main" id="{DC187120-4380-4E8C-A785-C9D9BDF223E6}"/>
            </a:ext>
          </a:extLst>
        </xdr:cNvPr>
        <xdr:cNvSpPr txBox="1"/>
      </xdr:nvSpPr>
      <xdr:spPr>
        <a:xfrm>
          <a:off x="3724275" y="142875"/>
          <a:ext cx="4105275" cy="571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  PLAN DE COMPRAS POR PROYECTO</a:t>
          </a:r>
        </a:p>
        <a:p>
          <a:pPr algn="ctr"/>
          <a:r>
            <a:rPr lang="es-CO" sz="1400" b="1" i="0">
              <a:solidFill>
                <a:schemeClr val="bg1"/>
              </a:solidFill>
            </a:rPr>
            <a:t>  Periodo Enero - Diciembre 2023</a:t>
          </a:r>
        </a:p>
      </xdr:txBody>
    </xdr:sp>
    <xdr:clientData/>
  </xdr:twoCellAnchor>
  <xdr:twoCellAnchor>
    <xdr:from>
      <xdr:col>2</xdr:col>
      <xdr:colOff>38101</xdr:colOff>
      <xdr:row>4</xdr:row>
      <xdr:rowOff>76200</xdr:rowOff>
    </xdr:from>
    <xdr:to>
      <xdr:col>5</xdr:col>
      <xdr:colOff>76201</xdr:colOff>
      <xdr:row>9</xdr:row>
      <xdr:rowOff>161925</xdr:rowOff>
    </xdr:to>
    <xdr:sp macro="" textlink="">
      <xdr:nvSpPr>
        <xdr:cNvPr id="9" name="CuadroTexto 8">
          <a:extLst>
            <a:ext uri="{FF2B5EF4-FFF2-40B4-BE49-F238E27FC236}">
              <a16:creationId xmlns:a16="http://schemas.microsoft.com/office/drawing/2014/main" id="{672F2ACE-28EF-465C-9172-A0664D7BAA46}"/>
            </a:ext>
          </a:extLst>
        </xdr:cNvPr>
        <xdr:cNvSpPr txBox="1"/>
      </xdr:nvSpPr>
      <xdr:spPr>
        <a:xfrm>
          <a:off x="5181601" y="971550"/>
          <a:ext cx="5238750" cy="88582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i="0">
              <a:solidFill>
                <a:schemeClr val="bg1"/>
              </a:solidFill>
            </a:rPr>
            <a:t>  NÚMERO</a:t>
          </a:r>
          <a:r>
            <a:rPr lang="es-CO" sz="1600" b="1" i="0" baseline="0">
              <a:solidFill>
                <a:schemeClr val="bg1"/>
              </a:solidFill>
            </a:rPr>
            <a:t> TOTAL PROCESOS ESTIMADOS AÑO 2023:</a:t>
          </a:r>
          <a:endParaRPr lang="es-CO" sz="1600" b="1" i="0">
            <a:solidFill>
              <a:schemeClr val="bg1"/>
            </a:solidFill>
          </a:endParaRPr>
        </a:p>
        <a:p>
          <a:pPr algn="ctr"/>
          <a:r>
            <a:rPr lang="es-CO" sz="1600" b="1" i="0">
              <a:solidFill>
                <a:sysClr val="windowText" lastClr="000000"/>
              </a:solidFill>
            </a:rPr>
            <a:t>     286</a:t>
          </a:r>
          <a:r>
            <a:rPr lang="es-CO" sz="1600" b="1" i="0">
              <a:solidFill>
                <a:schemeClr val="bg1"/>
              </a:solidFill>
            </a:rPr>
            <a:t>	</a:t>
          </a:r>
        </a:p>
      </xdr:txBody>
    </xdr:sp>
    <xdr:clientData/>
  </xdr:twoCellAnchor>
  <xdr:twoCellAnchor>
    <xdr:from>
      <xdr:col>2</xdr:col>
      <xdr:colOff>128587</xdr:colOff>
      <xdr:row>10</xdr:row>
      <xdr:rowOff>66675</xdr:rowOff>
    </xdr:from>
    <xdr:to>
      <xdr:col>4</xdr:col>
      <xdr:colOff>1119187</xdr:colOff>
      <xdr:row>24</xdr:row>
      <xdr:rowOff>9525</xdr:rowOff>
    </xdr:to>
    <xdr:graphicFrame macro="">
      <xdr:nvGraphicFramePr>
        <xdr:cNvPr id="11" name="Gráfico 10">
          <a:extLst>
            <a:ext uri="{FF2B5EF4-FFF2-40B4-BE49-F238E27FC236}">
              <a16:creationId xmlns:a16="http://schemas.microsoft.com/office/drawing/2014/main" id="{DF1E32F1-609C-E3DE-EFEF-22DF289A7A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7</xdr:col>
      <xdr:colOff>200025</xdr:colOff>
      <xdr:row>3</xdr:row>
      <xdr:rowOff>180975</xdr:rowOff>
    </xdr:to>
    <xdr:pic>
      <xdr:nvPicPr>
        <xdr:cNvPr id="5" name="Imagen 4">
          <a:extLst>
            <a:ext uri="{FF2B5EF4-FFF2-40B4-BE49-F238E27FC236}">
              <a16:creationId xmlns:a16="http://schemas.microsoft.com/office/drawing/2014/main" id="{15D6F8B0-99A3-46A1-92DB-452F347CF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112395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3190875</xdr:colOff>
      <xdr:row>0</xdr:row>
      <xdr:rowOff>123825</xdr:rowOff>
    </xdr:from>
    <xdr:to>
      <xdr:col>4</xdr:col>
      <xdr:colOff>228600</xdr:colOff>
      <xdr:row>3</xdr:row>
      <xdr:rowOff>95250</xdr:rowOff>
    </xdr:to>
    <xdr:sp macro="" textlink="">
      <xdr:nvSpPr>
        <xdr:cNvPr id="6" name="CuadroTexto 5">
          <a:extLst>
            <a:ext uri="{FF2B5EF4-FFF2-40B4-BE49-F238E27FC236}">
              <a16:creationId xmlns:a16="http://schemas.microsoft.com/office/drawing/2014/main" id="{BF504E82-4770-4CDB-B6D1-90DDB959EA96}"/>
            </a:ext>
          </a:extLst>
        </xdr:cNvPr>
        <xdr:cNvSpPr txBox="1"/>
      </xdr:nvSpPr>
      <xdr:spPr>
        <a:xfrm>
          <a:off x="3190875" y="123825"/>
          <a:ext cx="4419600" cy="571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  PLAN DE COMPRAS POR PROYECTO</a:t>
          </a:r>
        </a:p>
        <a:p>
          <a:pPr algn="ctr"/>
          <a:r>
            <a:rPr lang="es-CO" sz="1400" b="1" i="0">
              <a:solidFill>
                <a:schemeClr val="bg1"/>
              </a:solidFill>
            </a:rPr>
            <a:t>  Periodo Enero - Diciembre 2023</a:t>
          </a:r>
        </a:p>
      </xdr:txBody>
    </xdr:sp>
    <xdr:clientData/>
  </xdr:twoCellAnchor>
  <xdr:twoCellAnchor editAs="oneCell">
    <xdr:from>
      <xdr:col>0</xdr:col>
      <xdr:colOff>219075</xdr:colOff>
      <xdr:row>0</xdr:row>
      <xdr:rowOff>171450</xdr:rowOff>
    </xdr:from>
    <xdr:to>
      <xdr:col>0</xdr:col>
      <xdr:colOff>2695921</xdr:colOff>
      <xdr:row>3</xdr:row>
      <xdr:rowOff>76270</xdr:rowOff>
    </xdr:to>
    <xdr:pic>
      <xdr:nvPicPr>
        <xdr:cNvPr id="7" name="Imagen 6">
          <a:extLst>
            <a:ext uri="{FF2B5EF4-FFF2-40B4-BE49-F238E27FC236}">
              <a16:creationId xmlns:a16="http://schemas.microsoft.com/office/drawing/2014/main" id="{AEB1FDD4-012F-4BB9-9176-C516BD488D76}"/>
            </a:ext>
          </a:extLst>
        </xdr:cNvPr>
        <xdr:cNvPicPr>
          <a:picLocks noChangeAspect="1"/>
        </xdr:cNvPicPr>
      </xdr:nvPicPr>
      <xdr:blipFill>
        <a:blip xmlns:r="http://schemas.openxmlformats.org/officeDocument/2006/relationships" r:embed="rId2"/>
        <a:stretch>
          <a:fillRect/>
        </a:stretch>
      </xdr:blipFill>
      <xdr:spPr>
        <a:xfrm>
          <a:off x="219075" y="171450"/>
          <a:ext cx="2476846" cy="504895"/>
        </a:xfrm>
        <a:prstGeom prst="rect">
          <a:avLst/>
        </a:prstGeom>
      </xdr:spPr>
    </xdr:pic>
    <xdr:clientData/>
  </xdr:twoCellAnchor>
  <xdr:twoCellAnchor editAs="oneCell">
    <xdr:from>
      <xdr:col>0</xdr:col>
      <xdr:colOff>38100</xdr:colOff>
      <xdr:row>13</xdr:row>
      <xdr:rowOff>9525</xdr:rowOff>
    </xdr:from>
    <xdr:to>
      <xdr:col>0</xdr:col>
      <xdr:colOff>3305175</xdr:colOff>
      <xdr:row>15</xdr:row>
      <xdr:rowOff>76200</xdr:rowOff>
    </xdr:to>
    <xdr:pic>
      <xdr:nvPicPr>
        <xdr:cNvPr id="8" name="Imagen 7">
          <a:extLst>
            <a:ext uri="{FF2B5EF4-FFF2-40B4-BE49-F238E27FC236}">
              <a16:creationId xmlns:a16="http://schemas.microsoft.com/office/drawing/2014/main" id="{20663A18-2C26-4E15-845D-4932C568B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409825"/>
          <a:ext cx="32670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13</xdr:row>
      <xdr:rowOff>38100</xdr:rowOff>
    </xdr:from>
    <xdr:to>
      <xdr:col>0</xdr:col>
      <xdr:colOff>3238500</xdr:colOff>
      <xdr:row>15</xdr:row>
      <xdr:rowOff>19050</xdr:rowOff>
    </xdr:to>
    <xdr:sp macro="" textlink="">
      <xdr:nvSpPr>
        <xdr:cNvPr id="17" name="CuadroTexto 16">
          <a:extLst>
            <a:ext uri="{FF2B5EF4-FFF2-40B4-BE49-F238E27FC236}">
              <a16:creationId xmlns:a16="http://schemas.microsoft.com/office/drawing/2014/main" id="{F6034298-0016-4799-8049-54AB9E634B7C}"/>
            </a:ext>
          </a:extLst>
        </xdr:cNvPr>
        <xdr:cNvSpPr txBox="1"/>
      </xdr:nvSpPr>
      <xdr:spPr>
        <a:xfrm>
          <a:off x="85725" y="2438400"/>
          <a:ext cx="3152775"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ESTÁ EN EJECUCIÓN POR EL FEI: 38</a:t>
          </a:r>
        </a:p>
      </xdr:txBody>
    </xdr:sp>
    <xdr:clientData/>
  </xdr:twoCellAnchor>
  <xdr:twoCellAnchor editAs="oneCell">
    <xdr:from>
      <xdr:col>0</xdr:col>
      <xdr:colOff>28575</xdr:colOff>
      <xdr:row>15</xdr:row>
      <xdr:rowOff>114300</xdr:rowOff>
    </xdr:from>
    <xdr:to>
      <xdr:col>0</xdr:col>
      <xdr:colOff>3295650</xdr:colOff>
      <xdr:row>17</xdr:row>
      <xdr:rowOff>180975</xdr:rowOff>
    </xdr:to>
    <xdr:pic>
      <xdr:nvPicPr>
        <xdr:cNvPr id="18" name="Imagen 17">
          <a:extLst>
            <a:ext uri="{FF2B5EF4-FFF2-40B4-BE49-F238E27FC236}">
              <a16:creationId xmlns:a16="http://schemas.microsoft.com/office/drawing/2014/main" id="{FCC59F3C-FA9B-4A19-B890-CA2030DB2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914650"/>
          <a:ext cx="32670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15</xdr:row>
      <xdr:rowOff>142875</xdr:rowOff>
    </xdr:from>
    <xdr:to>
      <xdr:col>0</xdr:col>
      <xdr:colOff>2819400</xdr:colOff>
      <xdr:row>17</xdr:row>
      <xdr:rowOff>123825</xdr:rowOff>
    </xdr:to>
    <xdr:sp macro="" textlink="">
      <xdr:nvSpPr>
        <xdr:cNvPr id="19" name="CuadroTexto 18">
          <a:extLst>
            <a:ext uri="{FF2B5EF4-FFF2-40B4-BE49-F238E27FC236}">
              <a16:creationId xmlns:a16="http://schemas.microsoft.com/office/drawing/2014/main" id="{48557528-4C77-477E-B3A5-213EB444F725}"/>
            </a:ext>
          </a:extLst>
        </xdr:cNvPr>
        <xdr:cNvSpPr txBox="1"/>
      </xdr:nvSpPr>
      <xdr:spPr>
        <a:xfrm>
          <a:off x="266700" y="2943225"/>
          <a:ext cx="25527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FALLIDOS: 23</a:t>
          </a:r>
        </a:p>
      </xdr:txBody>
    </xdr:sp>
    <xdr:clientData/>
  </xdr:twoCellAnchor>
  <xdr:twoCellAnchor editAs="oneCell">
    <xdr:from>
      <xdr:col>0</xdr:col>
      <xdr:colOff>28575</xdr:colOff>
      <xdr:row>18</xdr:row>
      <xdr:rowOff>38100</xdr:rowOff>
    </xdr:from>
    <xdr:to>
      <xdr:col>0</xdr:col>
      <xdr:colOff>3295650</xdr:colOff>
      <xdr:row>20</xdr:row>
      <xdr:rowOff>104775</xdr:rowOff>
    </xdr:to>
    <xdr:pic>
      <xdr:nvPicPr>
        <xdr:cNvPr id="20" name="Imagen 19">
          <a:extLst>
            <a:ext uri="{FF2B5EF4-FFF2-40B4-BE49-F238E27FC236}">
              <a16:creationId xmlns:a16="http://schemas.microsoft.com/office/drawing/2014/main" id="{CCC11C54-F78B-48BD-AC46-521AA40D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38525"/>
          <a:ext cx="32670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66675</xdr:rowOff>
    </xdr:from>
    <xdr:to>
      <xdr:col>0</xdr:col>
      <xdr:colOff>3286125</xdr:colOff>
      <xdr:row>20</xdr:row>
      <xdr:rowOff>47625</xdr:rowOff>
    </xdr:to>
    <xdr:sp macro="" textlink="">
      <xdr:nvSpPr>
        <xdr:cNvPr id="21" name="CuadroTexto 20">
          <a:extLst>
            <a:ext uri="{FF2B5EF4-FFF2-40B4-BE49-F238E27FC236}">
              <a16:creationId xmlns:a16="http://schemas.microsoft.com/office/drawing/2014/main" id="{49AB511D-E221-47E7-83AD-037533A4D54A}"/>
            </a:ext>
          </a:extLst>
        </xdr:cNvPr>
        <xdr:cNvSpPr txBox="1"/>
      </xdr:nvSpPr>
      <xdr:spPr>
        <a:xfrm>
          <a:off x="0" y="3467100"/>
          <a:ext cx="3286125"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NO ESTÁ RADICADO EN EL FEI: 23</a:t>
          </a:r>
        </a:p>
      </xdr:txBody>
    </xdr:sp>
    <xdr:clientData/>
  </xdr:twoCellAnchor>
  <xdr:twoCellAnchor editAs="oneCell">
    <xdr:from>
      <xdr:col>0</xdr:col>
      <xdr:colOff>19050</xdr:colOff>
      <xdr:row>20</xdr:row>
      <xdr:rowOff>161925</xdr:rowOff>
    </xdr:from>
    <xdr:to>
      <xdr:col>0</xdr:col>
      <xdr:colOff>3286125</xdr:colOff>
      <xdr:row>23</xdr:row>
      <xdr:rowOff>28575</xdr:rowOff>
    </xdr:to>
    <xdr:pic>
      <xdr:nvPicPr>
        <xdr:cNvPr id="22" name="Imagen 21">
          <a:extLst>
            <a:ext uri="{FF2B5EF4-FFF2-40B4-BE49-F238E27FC236}">
              <a16:creationId xmlns:a16="http://schemas.microsoft.com/office/drawing/2014/main" id="{173CE98F-F45F-48F1-843E-90B0095BD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962400"/>
          <a:ext cx="32670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xdr:row>
      <xdr:rowOff>0</xdr:rowOff>
    </xdr:from>
    <xdr:to>
      <xdr:col>1</xdr:col>
      <xdr:colOff>180975</xdr:colOff>
      <xdr:row>22</xdr:row>
      <xdr:rowOff>180975</xdr:rowOff>
    </xdr:to>
    <xdr:sp macro="" textlink="">
      <xdr:nvSpPr>
        <xdr:cNvPr id="23" name="CuadroTexto 22">
          <a:extLst>
            <a:ext uri="{FF2B5EF4-FFF2-40B4-BE49-F238E27FC236}">
              <a16:creationId xmlns:a16="http://schemas.microsoft.com/office/drawing/2014/main" id="{4A6834C5-8329-47FA-9D70-96A28246060C}"/>
            </a:ext>
          </a:extLst>
        </xdr:cNvPr>
        <xdr:cNvSpPr txBox="1"/>
      </xdr:nvSpPr>
      <xdr:spPr>
        <a:xfrm>
          <a:off x="0" y="4000500"/>
          <a:ext cx="3667125"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i="0">
              <a:solidFill>
                <a:schemeClr val="bg1"/>
              </a:solidFill>
            </a:rPr>
            <a:t>RADICADO EN FIDUCIARIA: 202	</a:t>
          </a:r>
        </a:p>
      </xdr:txBody>
    </xdr:sp>
    <xdr:clientData/>
  </xdr:twoCellAnchor>
  <xdr:twoCellAnchor>
    <xdr:from>
      <xdr:col>0</xdr:col>
      <xdr:colOff>3452811</xdr:colOff>
      <xdr:row>14</xdr:row>
      <xdr:rowOff>28574</xdr:rowOff>
    </xdr:from>
    <xdr:to>
      <xdr:col>7</xdr:col>
      <xdr:colOff>276225</xdr:colOff>
      <xdr:row>29</xdr:row>
      <xdr:rowOff>123824</xdr:rowOff>
    </xdr:to>
    <xdr:graphicFrame macro="">
      <xdr:nvGraphicFramePr>
        <xdr:cNvPr id="11" name="Gráfico 10">
          <a:extLst>
            <a:ext uri="{FF2B5EF4-FFF2-40B4-BE49-F238E27FC236}">
              <a16:creationId xmlns:a16="http://schemas.microsoft.com/office/drawing/2014/main" id="{3D01A0B9-07FD-AA06-CAF6-4CC3639F9E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19050</xdr:colOff>
      <xdr:row>30</xdr:row>
      <xdr:rowOff>104774</xdr:rowOff>
    </xdr:from>
    <xdr:to>
      <xdr:col>5</xdr:col>
      <xdr:colOff>28575</xdr:colOff>
      <xdr:row>43</xdr:row>
      <xdr:rowOff>180975</xdr:rowOff>
    </xdr:to>
    <mc:AlternateContent xmlns:mc="http://schemas.openxmlformats.org/markup-compatibility/2006" xmlns:a14="http://schemas.microsoft.com/office/drawing/2010/main">
      <mc:Choice Requires="a14">
        <xdr:graphicFrame macro="">
          <xdr:nvGraphicFramePr>
            <xdr:cNvPr id="12" name="CÓDIGO">
              <a:extLst>
                <a:ext uri="{FF2B5EF4-FFF2-40B4-BE49-F238E27FC236}">
                  <a16:creationId xmlns:a16="http://schemas.microsoft.com/office/drawing/2014/main" id="{1D36E93E-9B96-5429-AC64-7FFE27E43F64}"/>
                </a:ext>
              </a:extLst>
            </xdr:cNvPr>
            <xdr:cNvGraphicFramePr/>
          </xdr:nvGraphicFramePr>
          <xdr:xfrm>
            <a:off x="0" y="0"/>
            <a:ext cx="0" cy="0"/>
          </xdr:xfrm>
          <a:graphic>
            <a:graphicData uri="http://schemas.microsoft.com/office/drawing/2010/slicer">
              <sle:slicer xmlns:sle="http://schemas.microsoft.com/office/drawing/2010/slicer" name="CÓDIGO"/>
            </a:graphicData>
          </a:graphic>
        </xdr:graphicFrame>
      </mc:Choice>
      <mc:Fallback xmlns="">
        <xdr:sp macro="" textlink="">
          <xdr:nvSpPr>
            <xdr:cNvPr id="0" name=""/>
            <xdr:cNvSpPr>
              <a:spLocks noTextEdit="1"/>
            </xdr:cNvSpPr>
          </xdr:nvSpPr>
          <xdr:spPr>
            <a:xfrm>
              <a:off x="7800975" y="6105524"/>
              <a:ext cx="1762125" cy="2676526"/>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0</xdr:colOff>
      <xdr:row>30</xdr:row>
      <xdr:rowOff>95250</xdr:rowOff>
    </xdr:from>
    <xdr:to>
      <xdr:col>3</xdr:col>
      <xdr:colOff>1847850</xdr:colOff>
      <xdr:row>43</xdr:row>
      <xdr:rowOff>161925</xdr:rowOff>
    </xdr:to>
    <mc:AlternateContent xmlns:mc="http://schemas.openxmlformats.org/markup-compatibility/2006" xmlns:a14="http://schemas.microsoft.com/office/drawing/2010/main">
      <mc:Choice Requires="a14">
        <xdr:graphicFrame macro="">
          <xdr:nvGraphicFramePr>
            <xdr:cNvPr id="13" name="DESCRIPCIÓN PROCESO EN BASE DE RADICACIÓN">
              <a:extLst>
                <a:ext uri="{FF2B5EF4-FFF2-40B4-BE49-F238E27FC236}">
                  <a16:creationId xmlns:a16="http://schemas.microsoft.com/office/drawing/2014/main" id="{F4FB1DF9-E531-E002-2057-60513E5C94EE}"/>
                </a:ext>
              </a:extLst>
            </xdr:cNvPr>
            <xdr:cNvGraphicFramePr/>
          </xdr:nvGraphicFramePr>
          <xdr:xfrm>
            <a:off x="0" y="0"/>
            <a:ext cx="0" cy="0"/>
          </xdr:xfrm>
          <a:graphic>
            <a:graphicData uri="http://schemas.microsoft.com/office/drawing/2010/slicer">
              <sle:slicer xmlns:sle="http://schemas.microsoft.com/office/drawing/2010/slicer" name="DESCRIPCIÓN PROCESO EN BASE DE RADICACIÓN"/>
            </a:graphicData>
          </a:graphic>
        </xdr:graphicFrame>
      </mc:Choice>
      <mc:Fallback xmlns="">
        <xdr:sp macro="" textlink="">
          <xdr:nvSpPr>
            <xdr:cNvPr id="0" name=""/>
            <xdr:cNvSpPr>
              <a:spLocks noTextEdit="1"/>
            </xdr:cNvSpPr>
          </xdr:nvSpPr>
          <xdr:spPr>
            <a:xfrm>
              <a:off x="0" y="6096000"/>
              <a:ext cx="7620000"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7</xdr:col>
      <xdr:colOff>361950</xdr:colOff>
      <xdr:row>1</xdr:row>
      <xdr:rowOff>57149</xdr:rowOff>
    </xdr:from>
    <xdr:to>
      <xdr:col>9</xdr:col>
      <xdr:colOff>285750</xdr:colOff>
      <xdr:row>10</xdr:row>
      <xdr:rowOff>76199</xdr:rowOff>
    </xdr:to>
    <mc:AlternateContent xmlns:mc="http://schemas.openxmlformats.org/markup-compatibility/2006" xmlns:a14="http://schemas.microsoft.com/office/drawing/2010/main">
      <mc:Choice Requires="a14">
        <xdr:graphicFrame macro="">
          <xdr:nvGraphicFramePr>
            <xdr:cNvPr id="14" name="PROYECTO/SIFI 1">
              <a:extLst>
                <a:ext uri="{FF2B5EF4-FFF2-40B4-BE49-F238E27FC236}">
                  <a16:creationId xmlns:a16="http://schemas.microsoft.com/office/drawing/2014/main" id="{C7044378-53A7-9C00-DC68-4659C089BAC9}"/>
                </a:ext>
              </a:extLst>
            </xdr:cNvPr>
            <xdr:cNvGraphicFramePr/>
          </xdr:nvGraphicFramePr>
          <xdr:xfrm>
            <a:off x="0" y="0"/>
            <a:ext cx="0" cy="0"/>
          </xdr:xfrm>
          <a:graphic>
            <a:graphicData uri="http://schemas.microsoft.com/office/drawing/2010/slicer">
              <sle:slicer xmlns:sle="http://schemas.microsoft.com/office/drawing/2010/slicer" name="PROYECTO/SIFI 1"/>
            </a:graphicData>
          </a:graphic>
        </xdr:graphicFrame>
      </mc:Choice>
      <mc:Fallback xmlns="">
        <xdr:sp macro="" textlink="">
          <xdr:nvSpPr>
            <xdr:cNvPr id="0" name=""/>
            <xdr:cNvSpPr>
              <a:spLocks noTextEdit="1"/>
            </xdr:cNvSpPr>
          </xdr:nvSpPr>
          <xdr:spPr>
            <a:xfrm>
              <a:off x="11449050" y="257174"/>
              <a:ext cx="1828800" cy="18192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7</xdr:col>
      <xdr:colOff>381000</xdr:colOff>
      <xdr:row>11</xdr:row>
      <xdr:rowOff>9525</xdr:rowOff>
    </xdr:from>
    <xdr:to>
      <xdr:col>9</xdr:col>
      <xdr:colOff>304800</xdr:colOff>
      <xdr:row>18</xdr:row>
      <xdr:rowOff>180975</xdr:rowOff>
    </xdr:to>
    <mc:AlternateContent xmlns:mc="http://schemas.openxmlformats.org/markup-compatibility/2006" xmlns:a14="http://schemas.microsoft.com/office/drawing/2010/main">
      <mc:Choice Requires="a14">
        <xdr:graphicFrame macro="">
          <xdr:nvGraphicFramePr>
            <xdr:cNvPr id="15" name="ESTADO ACTUAL DEL PROCESO">
              <a:extLst>
                <a:ext uri="{FF2B5EF4-FFF2-40B4-BE49-F238E27FC236}">
                  <a16:creationId xmlns:a16="http://schemas.microsoft.com/office/drawing/2014/main" id="{EF59150F-F5EA-E7D7-9F98-24B0AEEE0D79}"/>
                </a:ext>
              </a:extLst>
            </xdr:cNvPr>
            <xdr:cNvGraphicFramePr/>
          </xdr:nvGraphicFramePr>
          <xdr:xfrm>
            <a:off x="0" y="0"/>
            <a:ext cx="0" cy="0"/>
          </xdr:xfrm>
          <a:graphic>
            <a:graphicData uri="http://schemas.microsoft.com/office/drawing/2010/slicer">
              <sle:slicer xmlns:sle="http://schemas.microsoft.com/office/drawing/2010/slicer" name="ESTADO ACTUAL DEL PROCESO"/>
            </a:graphicData>
          </a:graphic>
        </xdr:graphicFrame>
      </mc:Choice>
      <mc:Fallback xmlns="">
        <xdr:sp macro="" textlink="">
          <xdr:nvSpPr>
            <xdr:cNvPr id="0" name=""/>
            <xdr:cNvSpPr>
              <a:spLocks noTextEdit="1"/>
            </xdr:cNvSpPr>
          </xdr:nvSpPr>
          <xdr:spPr>
            <a:xfrm>
              <a:off x="11468100" y="2209800"/>
              <a:ext cx="1828800" cy="15716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7</xdr:col>
      <xdr:colOff>333374</xdr:colOff>
      <xdr:row>19</xdr:row>
      <xdr:rowOff>123826</xdr:rowOff>
    </xdr:from>
    <xdr:to>
      <xdr:col>9</xdr:col>
      <xdr:colOff>457199</xdr:colOff>
      <xdr:row>29</xdr:row>
      <xdr:rowOff>0</xdr:rowOff>
    </xdr:to>
    <mc:AlternateContent xmlns:mc="http://schemas.openxmlformats.org/markup-compatibility/2006" xmlns:a14="http://schemas.microsoft.com/office/drawing/2010/main">
      <mc:Choice Requires="a14">
        <xdr:graphicFrame macro="">
          <xdr:nvGraphicFramePr>
            <xdr:cNvPr id="16" name="DIRECCIÓN SOLICITANTE 1">
              <a:extLst>
                <a:ext uri="{FF2B5EF4-FFF2-40B4-BE49-F238E27FC236}">
                  <a16:creationId xmlns:a16="http://schemas.microsoft.com/office/drawing/2014/main" id="{BA218FE7-FCF4-1615-B8B6-950CF295DE7C}"/>
                </a:ext>
              </a:extLst>
            </xdr:cNvPr>
            <xdr:cNvGraphicFramePr/>
          </xdr:nvGraphicFramePr>
          <xdr:xfrm>
            <a:off x="0" y="0"/>
            <a:ext cx="0" cy="0"/>
          </xdr:xfrm>
          <a:graphic>
            <a:graphicData uri="http://schemas.microsoft.com/office/drawing/2010/slicer">
              <sle:slicer xmlns:sle="http://schemas.microsoft.com/office/drawing/2010/slicer" name="DIRECCIÓN SOLICITANTE 1"/>
            </a:graphicData>
          </a:graphic>
        </xdr:graphicFrame>
      </mc:Choice>
      <mc:Fallback xmlns="">
        <xdr:sp macro="" textlink="">
          <xdr:nvSpPr>
            <xdr:cNvPr id="0" name=""/>
            <xdr:cNvSpPr>
              <a:spLocks noTextEdit="1"/>
            </xdr:cNvSpPr>
          </xdr:nvSpPr>
          <xdr:spPr>
            <a:xfrm>
              <a:off x="11420474" y="3924301"/>
              <a:ext cx="2028825" cy="1876424"/>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795003</xdr:colOff>
      <xdr:row>0</xdr:row>
      <xdr:rowOff>28575</xdr:rowOff>
    </xdr:from>
    <xdr:to>
      <xdr:col>11</xdr:col>
      <xdr:colOff>28574</xdr:colOff>
      <xdr:row>3</xdr:row>
      <xdr:rowOff>156148</xdr:rowOff>
    </xdr:to>
    <xdr:grpSp>
      <xdr:nvGrpSpPr>
        <xdr:cNvPr id="11" name="Grupo 10">
          <a:extLst>
            <a:ext uri="{FF2B5EF4-FFF2-40B4-BE49-F238E27FC236}">
              <a16:creationId xmlns:a16="http://schemas.microsoft.com/office/drawing/2014/main" id="{33F0C857-1888-7CF7-B2D9-F6A7BC9BB9BF}"/>
            </a:ext>
          </a:extLst>
        </xdr:cNvPr>
        <xdr:cNvGrpSpPr/>
      </xdr:nvGrpSpPr>
      <xdr:grpSpPr>
        <a:xfrm>
          <a:off x="1633203" y="28575"/>
          <a:ext cx="8577596" cy="737173"/>
          <a:chOff x="1633204" y="28575"/>
          <a:chExt cx="7557679" cy="737173"/>
        </a:xfrm>
      </xdr:grpSpPr>
      <xdr:pic>
        <xdr:nvPicPr>
          <xdr:cNvPr id="3" name="Imagen 2">
            <a:extLst>
              <a:ext uri="{FF2B5EF4-FFF2-40B4-BE49-F238E27FC236}">
                <a16:creationId xmlns:a16="http://schemas.microsoft.com/office/drawing/2014/main" id="{F46C8D7A-B3E4-AF7E-45A7-F8A045F0B6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995"/>
          <a:stretch/>
        </xdr:blipFill>
        <xdr:spPr>
          <a:xfrm>
            <a:off x="1633204" y="52677"/>
            <a:ext cx="1944310" cy="528350"/>
          </a:xfrm>
          <a:prstGeom prst="rect">
            <a:avLst/>
          </a:prstGeom>
          <a:ln>
            <a:noFill/>
          </a:ln>
        </xdr:spPr>
        <xdr:style>
          <a:lnRef idx="2">
            <a:schemeClr val="dk1"/>
          </a:lnRef>
          <a:fillRef idx="1">
            <a:schemeClr val="lt1"/>
          </a:fillRef>
          <a:effectRef idx="0">
            <a:schemeClr val="dk1"/>
          </a:effectRef>
          <a:fontRef idx="minor">
            <a:schemeClr val="dk1"/>
          </a:fontRef>
        </xdr:style>
      </xdr:pic>
      <xdr:pic>
        <xdr:nvPicPr>
          <xdr:cNvPr id="4" name="Imagen 3">
            <a:extLst>
              <a:ext uri="{FF2B5EF4-FFF2-40B4-BE49-F238E27FC236}">
                <a16:creationId xmlns:a16="http://schemas.microsoft.com/office/drawing/2014/main" id="{2EAB1A9D-95BD-E351-183E-A0A459FECD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024" t="15420" r="-2026" b="13450"/>
          <a:stretch/>
        </xdr:blipFill>
        <xdr:spPr>
          <a:xfrm>
            <a:off x="7495361" y="64812"/>
            <a:ext cx="1695522" cy="535263"/>
          </a:xfrm>
          <a:prstGeom prst="rect">
            <a:avLst/>
          </a:prstGeom>
          <a:ln>
            <a:noFill/>
          </a:ln>
        </xdr:spPr>
        <xdr:style>
          <a:lnRef idx="2">
            <a:schemeClr val="dk1"/>
          </a:lnRef>
          <a:fillRef idx="1">
            <a:schemeClr val="lt1"/>
          </a:fillRef>
          <a:effectRef idx="0">
            <a:schemeClr val="dk1"/>
          </a:effectRef>
          <a:fontRef idx="minor">
            <a:schemeClr val="dk1"/>
          </a:fontRef>
        </xdr:style>
      </xdr:pic>
      <xdr:grpSp>
        <xdr:nvGrpSpPr>
          <xdr:cNvPr id="5" name="Grupo 4">
            <a:extLst>
              <a:ext uri="{FF2B5EF4-FFF2-40B4-BE49-F238E27FC236}">
                <a16:creationId xmlns:a16="http://schemas.microsoft.com/office/drawing/2014/main" id="{3675658B-BD3D-0F62-9E23-184771BA4D1D}"/>
              </a:ext>
            </a:extLst>
          </xdr:cNvPr>
          <xdr:cNvGrpSpPr/>
        </xdr:nvGrpSpPr>
        <xdr:grpSpPr>
          <a:xfrm>
            <a:off x="3320330" y="28575"/>
            <a:ext cx="3070948" cy="737173"/>
            <a:chOff x="5333856" y="1196567"/>
            <a:chExt cx="2773555" cy="612821"/>
          </a:xfrm>
        </xdr:grpSpPr>
        <xdr:sp macro="" textlink="">
          <xdr:nvSpPr>
            <xdr:cNvPr id="6" name="CuadroTexto 8">
              <a:extLst>
                <a:ext uri="{FF2B5EF4-FFF2-40B4-BE49-F238E27FC236}">
                  <a16:creationId xmlns:a16="http://schemas.microsoft.com/office/drawing/2014/main" id="{8B638AA7-00FB-92C3-0C91-FFBC77587486}"/>
                </a:ext>
              </a:extLst>
            </xdr:cNvPr>
            <xdr:cNvSpPr txBox="1"/>
          </xdr:nvSpPr>
          <xdr:spPr>
            <a:xfrm>
              <a:off x="5333856" y="1196567"/>
              <a:ext cx="1354125" cy="55427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lIns="0" tIns="0" rIns="0" bIns="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4000" b="1">
                  <a:solidFill>
                    <a:schemeClr val="tx1">
                      <a:lumMod val="65000"/>
                      <a:lumOff val="35000"/>
                    </a:schemeClr>
                  </a:solidFill>
                  <a:cs typeface="Times New Roman" panose="02020603050405020304" pitchFamily="18" charset="0"/>
                </a:rPr>
                <a:t>FEI</a:t>
              </a:r>
            </a:p>
          </xdr:txBody>
        </xdr:sp>
        <xdr:sp macro="" textlink="">
          <xdr:nvSpPr>
            <xdr:cNvPr id="7" name="CuadroTexto 9">
              <a:extLst>
                <a:ext uri="{FF2B5EF4-FFF2-40B4-BE49-F238E27FC236}">
                  <a16:creationId xmlns:a16="http://schemas.microsoft.com/office/drawing/2014/main" id="{08C5D4DB-6147-D353-97DF-59015A729286}"/>
                </a:ext>
              </a:extLst>
            </xdr:cNvPr>
            <xdr:cNvSpPr txBox="1"/>
          </xdr:nvSpPr>
          <xdr:spPr>
            <a:xfrm>
              <a:off x="6327963" y="1324943"/>
              <a:ext cx="1779448" cy="48444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tx1">
                      <a:lumMod val="75000"/>
                      <a:lumOff val="25000"/>
                    </a:schemeClr>
                  </a:solidFill>
                </a:rPr>
                <a:t>FONDO </a:t>
              </a:r>
            </a:p>
            <a:p>
              <a:r>
                <a:rPr lang="es-CO" sz="800">
                  <a:solidFill>
                    <a:schemeClr val="tx1">
                      <a:lumMod val="75000"/>
                      <a:lumOff val="25000"/>
                    </a:schemeClr>
                  </a:solidFill>
                </a:rPr>
                <a:t>ESPECIAL PARA </a:t>
              </a:r>
            </a:p>
            <a:p>
              <a:r>
                <a:rPr lang="es-CO" sz="800">
                  <a:solidFill>
                    <a:schemeClr val="tx1">
                      <a:lumMod val="75000"/>
                      <a:lumOff val="25000"/>
                    </a:schemeClr>
                  </a:solidFill>
                </a:rPr>
                <a:t>INVESTIGACIONES</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438150</xdr:colOff>
      <xdr:row>2</xdr:row>
      <xdr:rowOff>9525</xdr:rowOff>
    </xdr:from>
    <xdr:to>
      <xdr:col>6</xdr:col>
      <xdr:colOff>381000</xdr:colOff>
      <xdr:row>12</xdr:row>
      <xdr:rowOff>76200</xdr:rowOff>
    </xdr:to>
    <mc:AlternateContent xmlns:mc="http://schemas.openxmlformats.org/markup-compatibility/2006" xmlns:a14="http://schemas.microsoft.com/office/drawing/2010/main">
      <mc:Choice Requires="a14">
        <xdr:graphicFrame macro="">
          <xdr:nvGraphicFramePr>
            <xdr:cNvPr id="4" name="DIRECCIÓN SOLICITANTE">
              <a:extLst>
                <a:ext uri="{FF2B5EF4-FFF2-40B4-BE49-F238E27FC236}">
                  <a16:creationId xmlns:a16="http://schemas.microsoft.com/office/drawing/2014/main" id="{744B1097-00E6-494C-B6CA-E465F573EFC1}"/>
                </a:ext>
              </a:extLst>
            </xdr:cNvPr>
            <xdr:cNvGraphicFramePr/>
          </xdr:nvGraphicFramePr>
          <xdr:xfrm>
            <a:off x="0" y="0"/>
            <a:ext cx="0" cy="0"/>
          </xdr:xfrm>
          <a:graphic>
            <a:graphicData uri="http://schemas.microsoft.com/office/drawing/2010/slicer">
              <sle:slicer xmlns:sle="http://schemas.microsoft.com/office/drawing/2010/slicer" name="DIRECCIÓN SOLICITANTE"/>
            </a:graphicData>
          </a:graphic>
        </xdr:graphicFrame>
      </mc:Choice>
      <mc:Fallback xmlns="">
        <xdr:sp macro="" textlink="">
          <xdr:nvSpPr>
            <xdr:cNvPr id="0" name=""/>
            <xdr:cNvSpPr>
              <a:spLocks noTextEdit="1"/>
            </xdr:cNvSpPr>
          </xdr:nvSpPr>
          <xdr:spPr>
            <a:xfrm>
              <a:off x="11096625" y="409575"/>
              <a:ext cx="1828800" cy="18669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438150</xdr:colOff>
      <xdr:row>12</xdr:row>
      <xdr:rowOff>133350</xdr:rowOff>
    </xdr:from>
    <xdr:to>
      <xdr:col>6</xdr:col>
      <xdr:colOff>381000</xdr:colOff>
      <xdr:row>21</xdr:row>
      <xdr:rowOff>161925</xdr:rowOff>
    </xdr:to>
    <mc:AlternateContent xmlns:mc="http://schemas.openxmlformats.org/markup-compatibility/2006" xmlns:a14="http://schemas.microsoft.com/office/drawing/2010/main">
      <mc:Choice Requires="a14">
        <xdr:graphicFrame macro="">
          <xdr:nvGraphicFramePr>
            <xdr:cNvPr id="5" name="PROYECTO/SIFI">
              <a:extLst>
                <a:ext uri="{FF2B5EF4-FFF2-40B4-BE49-F238E27FC236}">
                  <a16:creationId xmlns:a16="http://schemas.microsoft.com/office/drawing/2014/main" id="{DA9016EB-D075-6614-AF02-AADF821D703D}"/>
                </a:ext>
              </a:extLst>
            </xdr:cNvPr>
            <xdr:cNvGraphicFramePr/>
          </xdr:nvGraphicFramePr>
          <xdr:xfrm>
            <a:off x="0" y="0"/>
            <a:ext cx="0" cy="0"/>
          </xdr:xfrm>
          <a:graphic>
            <a:graphicData uri="http://schemas.microsoft.com/office/drawing/2010/slicer">
              <sle:slicer xmlns:sle="http://schemas.microsoft.com/office/drawing/2010/slicer" name="PROYECTO/SIFI"/>
            </a:graphicData>
          </a:graphic>
        </xdr:graphicFrame>
      </mc:Choice>
      <mc:Fallback xmlns="">
        <xdr:sp macro="" textlink="">
          <xdr:nvSpPr>
            <xdr:cNvPr id="0" name=""/>
            <xdr:cNvSpPr>
              <a:spLocks noTextEdit="1"/>
            </xdr:cNvSpPr>
          </xdr:nvSpPr>
          <xdr:spPr>
            <a:xfrm>
              <a:off x="11096625" y="2333625"/>
              <a:ext cx="1828800" cy="18288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aque\Downloads\0.5%20SEGUIMIENTO%20PRESUPUESTAL%20FEI.xlsx" TargetMode="External"/><Relationship Id="rId1" Type="http://schemas.openxmlformats.org/officeDocument/2006/relationships/externalLinkPath" Target="https://inssalud-my.sharepoint.com/personal/contactofei_ins_gov_co/Documents/GRUPO%20FEI%203.0/01.%20PLAN%20DE%20COMPRAS%20POR%20PROYECTO/correcci&#243;n/0.5%20SEGUIMIENTO%20PRESUPUESTAL%20FEI.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inssalud.sharepoint.com/sites/GRUPOFEI59/BASES%20DE%20DATOS/02.%20BASE%20RADICACI&#211;N%20PROCESOS%20FEI.xlsx" TargetMode="External"/><Relationship Id="rId1" Type="http://schemas.openxmlformats.org/officeDocument/2006/relationships/externalLinkPath" Target="https://inssalud.sharepoint.com/sites/GRUPOFEI59/BASES%20DE%20DATOS/02.%20BASE%20RADICACI&#211;N%20PROCESOS%20FEI.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inssalud-my.sharepoint.com/personal/contactofei_ins_gov_co/Documents/GRUPO%20FEI%203.0/00.%20BASES%20DE%20DATOS/0.2%20BASE%20RADICACIO&#769;N%20PROCESOS%20FEI.xlsx" TargetMode="External"/><Relationship Id="rId1" Type="http://schemas.openxmlformats.org/officeDocument/2006/relationships/externalLinkPath" Target="https://inssalud-my.sharepoint.com/personal/contactofei_ins_gov_co/Documents/GRUPO%20FEI%203.0/00.%20BASES%20DE%20DATOS/0.2%20BASE%20RADICACIO&#769;N%20PROCESOS%20F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RO 2"/>
      <sheetName val="TABLERO 1"/>
      <sheetName val="RESUMEN"/>
      <sheetName val="CONSOLIDADO"/>
      <sheetName val="LISTAS"/>
      <sheetName val="L_RUBROS"/>
      <sheetName val="PROYECTOS"/>
      <sheetName val="Hoja1"/>
      <sheetName val="DESEMBOLSOS"/>
      <sheetName val="DIST. PRESUPUESTAL"/>
      <sheetName val="CDR"/>
      <sheetName val="CONTRATOS"/>
      <sheetName val="PAGOS"/>
      <sheetName val="AUT. PAGO"/>
      <sheetName val="CERT. LAB."/>
      <sheetName val="0"/>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PERVISORES"/>
      <sheetName val="A_LIDER"/>
      <sheetName val="A_FILTRO"/>
      <sheetName val="T_PROCESOS"/>
      <sheetName val="CONTROL FECHAS"/>
      <sheetName val="BASE DE RADICACION 2"/>
      <sheetName val="Hoja1"/>
      <sheetName val="INSTRUCCION"/>
      <sheetName val="REPORTE ESTADO RADICACIÓN"/>
      <sheetName val="TIEMPOS"/>
      <sheetName val="SEGUIMIENTO"/>
      <sheetName val="Temp"/>
      <sheetName val="CONTROL DE TIEMPOS"/>
      <sheetName val="LISTAS"/>
      <sheetName val="PROCESOS"/>
      <sheetName val="INIDCADORES ABOGADOS "/>
      <sheetName val="PROPONENTES"/>
    </sheetNames>
    <sheetDataSet>
      <sheetData sheetId="0"/>
      <sheetData sheetId="1"/>
      <sheetData sheetId="2"/>
      <sheetData sheetId="3"/>
      <sheetData sheetId="4"/>
      <sheetData sheetId="5">
        <row r="2">
          <cell r="A2"/>
          <cell r="B2"/>
          <cell r="C2"/>
          <cell r="E2"/>
          <cell r="F2"/>
          <cell r="M2"/>
          <cell r="N2"/>
          <cell r="V2"/>
          <cell r="W2"/>
        </row>
        <row r="3">
          <cell r="A3" t="str">
            <v>378-1</v>
          </cell>
          <cell r="B3">
            <v>613</v>
          </cell>
          <cell r="C3">
            <v>45316</v>
          </cell>
          <cell r="E3" t="str">
            <v>Solicitud de contratación Daniela Alexandra Jimenez Bohorquez</v>
          </cell>
          <cell r="F3">
            <v>378</v>
          </cell>
          <cell r="M3" t="str">
            <v>Realizar actividades de seguimiento para la vigilancia en salud pública y análisis epidemiológico de eventos transmisibles y del proyecto de IAAS y COVID-19.</v>
          </cell>
          <cell r="N3" t="str">
            <v>Directa prestación de servicios</v>
          </cell>
          <cell r="V3"/>
          <cell r="W3"/>
        </row>
        <row r="4">
          <cell r="A4" t="str">
            <v>377-2</v>
          </cell>
          <cell r="B4">
            <v>612</v>
          </cell>
          <cell r="C4">
            <v>45315</v>
          </cell>
          <cell r="E4" t="str">
            <v>Solicitud proceso invitación cuantía menor - Video Beam y Periféricos</v>
          </cell>
          <cell r="F4" t="str">
            <v>377 | 378</v>
          </cell>
          <cell r="M4" t="str">
            <v>Adquirir equipos de cómputo y periféricos en cumplimiento de los objetivos de los proyectos “Fortalecimiento de la Vigilancia molecular de la resistencia a animalarios y delecion del gen PfhrP2 en Colombia",  “Evaluación del sistema nacional de vigilancia en salud pública de las Infecciones Asociadas a la Atención en Salud (IAAS), Resistencia a los Antimicrobianos RAM y la capacidad para detectar y responder a brotes en instituciones de salud de mediana y alta complejidad y las entidades territoriales en Colombia”</v>
          </cell>
          <cell r="N4" t="str">
            <v>Invitación Cuantía Inferior (50)</v>
          </cell>
          <cell r="V4"/>
          <cell r="W4"/>
        </row>
        <row r="5">
          <cell r="A5" t="str">
            <v>372-6</v>
          </cell>
          <cell r="B5">
            <v>611</v>
          </cell>
          <cell r="C5">
            <v>45309</v>
          </cell>
          <cell r="E5" t="str">
            <v>Solicitud de contratación Oliverio Huertas Rodriguez</v>
          </cell>
          <cell r="F5" t="str">
            <v>372|369</v>
          </cell>
          <cell r="M5" t="str">
            <v>Apoyar en el seguimiento de todas las actividades administrativas y financieras necesarias para el completo desarrollo del proyecto titulado “Sostenibilidad de la etapa de desarrollo del Instituto Nacional de Salud de Colombia en la respuesta de Emergencias de Salud Pública y su desarrollo como centro de excelencia en América Latina”.</v>
          </cell>
          <cell r="N5" t="str">
            <v>Directa prestación de servicios</v>
          </cell>
          <cell r="V5">
            <v>45317</v>
          </cell>
          <cell r="W5" t="str">
            <v>La imputación presupuestal de los CDRs quedaría de la siguiente manera: SIFI 372 - CDR 913: $ 26.268.000 | SIFI 369 - CDR 914: $ 39.892.619</v>
          </cell>
        </row>
        <row r="6">
          <cell r="A6" t="str">
            <v>372-5</v>
          </cell>
          <cell r="B6">
            <v>610</v>
          </cell>
          <cell r="C6">
            <v>45308</v>
          </cell>
          <cell r="E6" t="str">
            <v>Solicitud de contratación Anny Anyerly Mejia Cifuentes</v>
          </cell>
          <cell r="F6">
            <v>372</v>
          </cell>
          <cell r="M6" t="str">
            <v>Prestar servicios profesionales que permitan la integración de los actores intrasectorial e intersectorial orientados al fortalecimiento de las estrategias de vigilancia en salud pública.</v>
          </cell>
          <cell r="N6" t="str">
            <v>Directa prestación de servicios</v>
          </cell>
          <cell r="V6">
            <v>45321</v>
          </cell>
          <cell r="W6" t="str">
            <v>La imputación presupuestal de los CDRs quedaría de la siguiente manera: SIFI 372 - CDR 904: $ 1.848.969 | SIFI 372 - CDR 905: $ 35.057.698</v>
          </cell>
        </row>
        <row r="7">
          <cell r="A7" t="str">
            <v>N/A</v>
          </cell>
          <cell r="B7">
            <v>609</v>
          </cell>
          <cell r="C7">
            <v>45308</v>
          </cell>
          <cell r="E7" t="str">
            <v>Solicitud Prorroga y Modificación Contrato FEI-INS 168-2023 - UNIVERSIDAD DISTRITAL FRANCISCO JOSÉ DE CALDAS</v>
          </cell>
          <cell r="F7" t="str">
            <v>335 - 372</v>
          </cell>
          <cell r="M7" t="str">
            <v>Prestar sus servicios en favor del INS, para el desarrollo e implementación de una plataforma LMS MULTI LEARNING, para la gestión de usuarios, cursos y certificaciones en el marco del proceso de transformación digital del INS, según requerimiento de la Dirección de Vigilancia y Análisis de Riesgo DVARSP. alineada con la ejecución del proyecto “Sostenibilidad de la etapa desarrollo del Instituto Nacional de Salud de Colombia en respuesta a emergencias de salud pública y su desarrollo como centro de excelencia para américa latina”.</v>
          </cell>
          <cell r="N7" t="str">
            <v>Prorroga y Modificación</v>
          </cell>
          <cell r="V7">
            <v>45315</v>
          </cell>
          <cell r="W7"/>
        </row>
        <row r="8">
          <cell r="A8" t="str">
            <v>N/A</v>
          </cell>
          <cell r="B8">
            <v>608</v>
          </cell>
          <cell r="C8">
            <v>45304</v>
          </cell>
          <cell r="E8" t="str">
            <v>Solicitud Adición y Modificación Contrato FEI-INS 230-2023 - HEIMCORE S.A.S</v>
          </cell>
          <cell r="F8" t="str">
            <v>335 - 372</v>
          </cell>
          <cell r="M8" t="str">
            <v>Adquisición a favor del INS de elementos para la seguridad y vigilancia de los laboratorios, que permitan al INS continuar con los procesos de investigación para la promoción continua actividades basadas en ciencia, investigación y desarrollo tecnológico a través de la implementación de protocolos de mitigación de riesgos a favor de los servidores públicos y visitantes que por sus actividades diarias ingresan a los laboratorios de microbiología, virología, parasitología y micobacterias.</v>
          </cell>
          <cell r="N8" t="str">
            <v>Adición y Modificación</v>
          </cell>
          <cell r="V8">
            <v>45315</v>
          </cell>
          <cell r="W8"/>
        </row>
        <row r="9">
          <cell r="A9" t="str">
            <v>372-4</v>
          </cell>
          <cell r="B9">
            <v>607</v>
          </cell>
          <cell r="C9">
            <v>45299</v>
          </cell>
          <cell r="E9" t="str">
            <v>Solicitud de contratación Diana Yolima Bustos</v>
          </cell>
          <cell r="F9" t="str">
            <v>335 - 372</v>
          </cell>
          <cell r="M9" t="str">
            <v>Brindar apoyo especializado en la gestión del riesgo en salud pública, con un enfoque en actividades relacionadas con el sistema de alerta temprana y la implementación del modelo de preparación y respuesta a nivel subnacional</v>
          </cell>
          <cell r="N9" t="str">
            <v>Directa prestación de servicios</v>
          </cell>
          <cell r="V9"/>
          <cell r="W9"/>
        </row>
        <row r="10">
          <cell r="A10" t="str">
            <v>380-1</v>
          </cell>
          <cell r="B10">
            <v>606</v>
          </cell>
          <cell r="C10">
            <v>45295</v>
          </cell>
          <cell r="E10" t="str">
            <v>Solicitud de contratación María Alejandra García</v>
          </cell>
          <cell r="F10">
            <v>380</v>
          </cell>
          <cell r="M10" t="str">
            <v>Apoyar la ejecución de actividades, técnicas y metodologías necesarias para obtener ADN de alta calidad para realizar la secuenciación de genomas a partir de aislamientos de S. pneumoniae almacenados en el Grupo de Microbiología del INS y apoyar el análisis de las secuencias de los genomas de S. ppneumoniae</v>
          </cell>
          <cell r="N10" t="str">
            <v>Directa prestación de servicios</v>
          </cell>
          <cell r="V10"/>
          <cell r="W10"/>
        </row>
        <row r="11">
          <cell r="A11" t="str">
            <v>372-3</v>
          </cell>
          <cell r="B11">
            <v>605</v>
          </cell>
          <cell r="C11">
            <v>45294</v>
          </cell>
          <cell r="E11" t="str">
            <v>Solicitud de contratación Ivan Alejandro Manosalva Salazar</v>
          </cell>
          <cell r="F11">
            <v>372</v>
          </cell>
          <cell r="M11" t="str">
            <v>Prestar servicios profesionales al Grupo de Gestión de Vigilancia en Salud Pública para el soporte al Sistema de información para la vigilancia en salud pública.</v>
          </cell>
          <cell r="N11" t="str">
            <v>Directa prestación de servicios</v>
          </cell>
          <cell r="V11">
            <v>45316</v>
          </cell>
          <cell r="W11"/>
        </row>
        <row r="12">
          <cell r="A12" t="str">
            <v>365-1</v>
          </cell>
          <cell r="B12">
            <v>604</v>
          </cell>
          <cell r="C12">
            <v>45293</v>
          </cell>
          <cell r="E12" t="str">
            <v>Solicitud de contratación Laura Valentina Diaz Riveros</v>
          </cell>
          <cell r="F12">
            <v>365</v>
          </cell>
          <cell r="M12" t="str">
            <v>Prestar sus servicios en favor del  INS, para apoyar al FEI en la gestión de revisión documental para trámites contractuales con los recursos del patrimonio autónomo.</v>
          </cell>
          <cell r="N12" t="str">
            <v>Directa prestación de servicios</v>
          </cell>
          <cell r="V12"/>
          <cell r="W12"/>
        </row>
        <row r="13">
          <cell r="A13" t="str">
            <v>N/A</v>
          </cell>
          <cell r="B13">
            <v>603</v>
          </cell>
          <cell r="C13">
            <v>45289</v>
          </cell>
          <cell r="E13" t="str">
            <v>Solicitud Adición y Prorroga Contrato FEI-INS 103-2023 - Dora Mariela Callejas Ortega</v>
          </cell>
          <cell r="F13" t="str">
            <v>344 - 378</v>
          </cell>
          <cell r="M13" t="str">
            <v>Brindar apoyo a las acciones de inteligencia epidemiológica en la evaluación del sistema de vigilancia de salud pública de IAAS.</v>
          </cell>
          <cell r="N13" t="str">
            <v>Adición y Prorroga</v>
          </cell>
          <cell r="V13">
            <v>45309</v>
          </cell>
          <cell r="W13"/>
        </row>
        <row r="14">
          <cell r="A14" t="str">
            <v>N/A</v>
          </cell>
          <cell r="B14">
            <v>602</v>
          </cell>
          <cell r="C14">
            <v>45289</v>
          </cell>
          <cell r="E14" t="str">
            <v>Solicitud Adición, Prorroga y Modificación Contrato FEI-INS 101-2023 - Lisset Tatiana Mendez Malagon</v>
          </cell>
          <cell r="F14" t="str">
            <v>344 - 378</v>
          </cell>
          <cell r="M14" t="str">
            <v>Prestar sus servicios profesionales en favor del INS, para brindar apoyo para el fortalecimiento de las acciones del proyecto de infecciones respiratorias secundarias en pacientes hospitalizados por COVID-19.</v>
          </cell>
          <cell r="N14" t="str">
            <v>Adición, Prorroga y Modificación</v>
          </cell>
          <cell r="V14">
            <v>45309</v>
          </cell>
          <cell r="W14"/>
        </row>
        <row r="15">
          <cell r="A15" t="str">
            <v>N/A</v>
          </cell>
          <cell r="B15">
            <v>601</v>
          </cell>
          <cell r="C15">
            <v>45289</v>
          </cell>
          <cell r="E15" t="str">
            <v>Solicitud Adición y Prorroga Contrato FEI-INS 100-2023 - Ivonnie Adriana Astrid Alayon Calderon</v>
          </cell>
          <cell r="F15" t="str">
            <v>344 - 378</v>
          </cell>
          <cell r="M15" t="str">
            <v>Prestar servicios profesionales a favor del Instituto Nacional de Salud (INS), para desarrollar las acciones técnicas, epidemiológicas y administrativas en el marco del proyecto de evaluación del sistema de vigilancia de infecciones asociadas a la atención en salud.</v>
          </cell>
          <cell r="N15" t="str">
            <v>Adición y Prorroga</v>
          </cell>
          <cell r="V15">
            <v>45306</v>
          </cell>
          <cell r="W15"/>
        </row>
        <row r="16">
          <cell r="A16" t="str">
            <v>N/A</v>
          </cell>
          <cell r="B16">
            <v>600</v>
          </cell>
          <cell r="C16">
            <v>45289</v>
          </cell>
          <cell r="E16" t="str">
            <v>Solicitud Adición y Prorroga Contrato FEI-INS 097-2023 - Aylin Ydalmy Agudelo Cardona</v>
          </cell>
          <cell r="F16" t="str">
            <v>344 - 378</v>
          </cell>
          <cell r="M16" t="str">
            <v xml:space="preserve">Prestar servicios profesionales a favor del Instituto Nacional de Salud (INS), para realizar acciones para la gestión administrativa y financiera según estándares de calidad en el marco de los proyectos de infecciones asociadas a la atención en salud. </v>
          </cell>
          <cell r="N16" t="str">
            <v>Adición y Prorroga</v>
          </cell>
          <cell r="V16">
            <v>45306</v>
          </cell>
          <cell r="W16"/>
        </row>
        <row r="17">
          <cell r="A17" t="str">
            <v>N/A</v>
          </cell>
          <cell r="B17">
            <v>599</v>
          </cell>
          <cell r="C17">
            <v>45289</v>
          </cell>
          <cell r="E17" t="str">
            <v>Solicitud Terminación Anticipada Contrato FEI-INS 127-2023 - Filomena Klinger Brahan</v>
          </cell>
          <cell r="F17" t="str">
            <v>335-372</v>
          </cell>
          <cell r="M17" t="str">
            <v>En comunicación del 29 de diciembre de 2023, la contratista solicitó la terminación anticipada del Contrato FEI-INS 127 de 2023, por asuntos personales se le imposibilita continuar con la ejecución de su contrato. En virtud de lo anterior, la supervisión considera procedente la terminación anticipada del contrato, a partir del 31/01/2024, a la fecha la contratista ha cumplido de forma oportuna y con calidad sus obligaciones contractuales, sin que existan circunstancias o hechos que hayan generado la necesidad de adelantar trámites de incumplimientos, sanciones o conminaciones. El supervisor del contrato manifiesta que la presente solicitud no genera perjuicio ni detrimento para el Instituto.</v>
          </cell>
          <cell r="N17" t="str">
            <v>Terminación Anticipada</v>
          </cell>
          <cell r="V17">
            <v>45309</v>
          </cell>
          <cell r="W17"/>
        </row>
        <row r="18">
          <cell r="A18" t="str">
            <v>372-2</v>
          </cell>
          <cell r="B18">
            <v>598</v>
          </cell>
          <cell r="C18">
            <v>45289</v>
          </cell>
          <cell r="E18" t="str">
            <v>Solicitud de contratación Francy Milena Martinez Basto</v>
          </cell>
          <cell r="F18">
            <v>372</v>
          </cell>
          <cell r="M18" t="str">
            <v>Prestar servicios especializados para la gestión y tramite del proceso de alistamiento y preparación para la certificación de la operación estadística de la vigilancia en salud pública, en cumplimiento de los requisitos establecidos en la NTCPE 1000.</v>
          </cell>
          <cell r="N18" t="str">
            <v>Directa prestación de servicios</v>
          </cell>
          <cell r="V18">
            <v>45309</v>
          </cell>
          <cell r="W18"/>
        </row>
        <row r="19">
          <cell r="A19" t="str">
            <v>372-1</v>
          </cell>
          <cell r="B19">
            <v>597</v>
          </cell>
          <cell r="C19">
            <v>45289</v>
          </cell>
          <cell r="E19" t="str">
            <v>Solicitud de contratación Claudia Patricia Roncancio Melgarejo</v>
          </cell>
          <cell r="F19">
            <v>372</v>
          </cell>
          <cell r="M19" t="str">
            <v>Prestar servicios profesionales especializados al Grupo de Gestión de Vigilancia en Salud Pública para dar cumplimiento a los requerimientos establecidos en la norma de calidad NTCPE 1000 de la operación estadística de Sivigila, así como también en los asuntos relacionados con la gestión y tramite de los datos relacionados con eventos de interés es salud pública.</v>
          </cell>
          <cell r="N19" t="str">
            <v>Directa prestación de servicios</v>
          </cell>
          <cell r="V19">
            <v>45309</v>
          </cell>
          <cell r="W19"/>
        </row>
        <row r="20">
          <cell r="A20" t="str">
            <v>375-2</v>
          </cell>
          <cell r="B20">
            <v>596</v>
          </cell>
          <cell r="C20">
            <v>45288</v>
          </cell>
          <cell r="E20" t="str">
            <v>Solicitud de contratación Karina Ines Torres Caballero</v>
          </cell>
          <cell r="F20" t="str">
            <v>339 - 375</v>
          </cell>
          <cell r="M20" t="str">
            <v>Realizar las actividades técnicas y administrativas en el proyecto “Surveillance of Acute Febrile Illnes in two sentinel sites in Colombia” para analizar las muestras asociadas a virus respiratorios causantes de fiebre, como SARS-Cov2, influenza, RSV, entre otros, para realizar tipificación molecular por PCR y aislamiento viral.</v>
          </cell>
          <cell r="N20" t="str">
            <v>Directa prestación de servicios</v>
          </cell>
          <cell r="V20">
            <v>45309</v>
          </cell>
          <cell r="W20"/>
        </row>
        <row r="21">
          <cell r="A21" t="str">
            <v>375-1</v>
          </cell>
          <cell r="B21">
            <v>595</v>
          </cell>
          <cell r="C21">
            <v>45288</v>
          </cell>
          <cell r="E21" t="str">
            <v>Solicitud de contratación Diana Carolina Di Filippo Villa</v>
          </cell>
          <cell r="F21" t="str">
            <v>339 - 375</v>
          </cell>
          <cell r="M21" t="str">
            <v>Realizar las actividades técnicas y administrativas en el proyecto “Surveillance of Acute Febrile Illnes in two sentinel sites in Colombia” para analizar las muestras asociadas a virus causantes de fiebre no respiratoria, como Dengue y otros arbovirus, para realizar tipificación molecular por PCR y aislamiento viral.</v>
          </cell>
          <cell r="N21" t="str">
            <v>Directa prestación de servicios</v>
          </cell>
          <cell r="V21">
            <v>45309</v>
          </cell>
          <cell r="W21"/>
        </row>
        <row r="22">
          <cell r="A22" t="str">
            <v>374-6</v>
          </cell>
          <cell r="B22">
            <v>594</v>
          </cell>
          <cell r="C22">
            <v>45288</v>
          </cell>
          <cell r="E22" t="str">
            <v>Solicitud de contratación Jose Armin Ordoñez Castillo</v>
          </cell>
          <cell r="F22">
            <v>374</v>
          </cell>
          <cell r="M22" t="str">
            <v>Apoyar la coordinación, contratación, gestión de proyectos y rendición de informes financieros ante el” Centro para el Control y Prevención de Enfermedades” (CDC) del proyecto "Strengthening of laboratory based surveillance and diagnostic capacity for fungal diseases in Colombia", bajo ”Notification of Award” (NOA) NU51CK000316.</v>
          </cell>
          <cell r="N22" t="str">
            <v>Directa prestación de servicios</v>
          </cell>
          <cell r="V22"/>
          <cell r="W22"/>
        </row>
        <row r="23">
          <cell r="A23" t="str">
            <v>374-5</v>
          </cell>
          <cell r="B23">
            <v>593</v>
          </cell>
          <cell r="C23">
            <v>45288</v>
          </cell>
          <cell r="E23" t="str">
            <v>Solicitud de contratación Angela Nathalia Sepulveda Gutierrez</v>
          </cell>
          <cell r="F23">
            <v>374</v>
          </cell>
          <cell r="M23" t="str">
            <v>Apoyar el equipo de TICS y técnico científico en el diseño de piezas gráficas destinadas al micrositio y el aula virtual atendiendo las recomendaciones de distinción por segmento poblacional en el marco del proyecto NOA NU51CK000316.</v>
          </cell>
          <cell r="N23" t="str">
            <v>Directa prestación de servicios</v>
          </cell>
          <cell r="V23"/>
          <cell r="W23" t="str">
            <v>apoyo a la gestión</v>
          </cell>
        </row>
        <row r="24">
          <cell r="A24" t="str">
            <v>374-4</v>
          </cell>
          <cell r="B24">
            <v>592</v>
          </cell>
          <cell r="C24">
            <v>45288</v>
          </cell>
          <cell r="E24" t="str">
            <v>Solicitud de contratación Nataly Rocio Ruiz Guzman</v>
          </cell>
          <cell r="F24">
            <v>374</v>
          </cell>
          <cell r="M24" t="str">
            <v>Se obliga a prestar sus servicios a favor del INS para apoyar los servicios de barrido, lavado, y sanitización de los laboratorios y, alistará insumos y materiales de acuerdo con las metodologías de CDC para la detección de las patologías fúngicas candidiasis, Cándida auris, mucormicosis, histoplasmosis, criptococosis. relacionadas con el proyecto “Strengthening of laboratory based surveillance and diagnostic capacity for fungal diseases in Colombia” con conocimientos en el NOFO CDC-RFA-CK21-2106 y NOA NU51CK000316</v>
          </cell>
          <cell r="N24" t="str">
            <v>Directa prestación de servicios</v>
          </cell>
          <cell r="V24"/>
          <cell r="W24" t="str">
            <v>apoyo a la gestión</v>
          </cell>
        </row>
        <row r="25">
          <cell r="A25" t="str">
            <v>374-3</v>
          </cell>
          <cell r="B25">
            <v>591</v>
          </cell>
          <cell r="C25">
            <v>45288</v>
          </cell>
          <cell r="E25" t="str">
            <v>Solicitud de contratación Diana Susana Lizarazo Vasquez</v>
          </cell>
          <cell r="F25">
            <v>374</v>
          </cell>
          <cell r="M25" t="str">
            <v>Se obliga a prestar sus servicios a favor del INS para diseñar el material científico, y recursos didácticos (como posters, infografías, brochures, estadísticas de laboratorio, blogs) sobre enfermedades fúngicas en Colombia. Además, el contratista brindará soporte in-situ a la Red de Laboratorios en Salud Pública Departamentales, el cual estará orientado a la aplicación de las técnicas, metodologías y procedimientos de CDC de las patologías como la candidiasis, Cándida Auris, mucormicosis, histoplasmosis, Criptococosis. Paracoccidioidomicosis, con ello se espera reducir el subreporte de las patologías mencionadas relacionadas con el proyecto “Strengthening of laboratory based surveillance and diagnostic capacity for fungal diseases in Colombia” con conocimientos en el NOFO CDC-RFA-CK21-2106 y NOA NU51CK000316</v>
          </cell>
          <cell r="N25" t="str">
            <v>Directa prestación de servicios</v>
          </cell>
          <cell r="V25"/>
          <cell r="W25"/>
        </row>
        <row r="26">
          <cell r="A26" t="str">
            <v>374-2</v>
          </cell>
          <cell r="B26">
            <v>590</v>
          </cell>
          <cell r="C26">
            <v>45288</v>
          </cell>
          <cell r="E26" t="str">
            <v>Solicitud de contratación Maira Lyseth Alvarado Casas</v>
          </cell>
          <cell r="F26">
            <v>374</v>
          </cell>
          <cell r="M26" t="str">
            <v>Se obliga a prestar sus servicios a favor del INS para implementar las técnicas, metodologías y procedimientos de CDC para la caracterización fenotípica y genotípica de candidiasis, Cándida auris, mucormicosis, histoplasmosis, Criptococosis. Paracoccidioidomicosis, los cuales son de importancia en salud pública. Con ello se espera lograr la secuenciación del genoma completo de los hongos, lo que permitirá el análisis bioinformático de los mismos. relacionadas con el proyecto “Strengthening of laboratory based surveillance and diagnostic capacity for fungal diseases in Colombia” con conocimientos en el NOFO CDC-RFA-CK21-2106 y NOA NU51CK000316</v>
          </cell>
          <cell r="N26" t="str">
            <v>Directa prestación de servicios</v>
          </cell>
          <cell r="V26"/>
          <cell r="W26"/>
        </row>
        <row r="27">
          <cell r="A27" t="str">
            <v>374-1</v>
          </cell>
          <cell r="B27">
            <v>589</v>
          </cell>
          <cell r="C27">
            <v>45288</v>
          </cell>
          <cell r="E27" t="str">
            <v>Solicitud de contratación Jesus Emilio Ayala</v>
          </cell>
          <cell r="F27">
            <v>374</v>
          </cell>
          <cell r="M27" t="str">
            <v>Se obliga a prestar sus servicios a favor del INS para apoyar la gestión administrativa, planeación, financiera, logística y contractual en el proyecto denominado “Strengthening of laboratory based surveillance and diagnostic capacity for fungal diseases in Colombia”  con conocimientos en el NOFO CDC-RFA-CK21-2106 y NOA NU51CK000316.</v>
          </cell>
          <cell r="N27" t="str">
            <v>Directa prestación de servicios</v>
          </cell>
          <cell r="V27"/>
          <cell r="W27" t="str">
            <v>apoyo a la gestión</v>
          </cell>
        </row>
        <row r="28">
          <cell r="A28" t="str">
            <v>322-49</v>
          </cell>
          <cell r="B28">
            <v>588</v>
          </cell>
          <cell r="C28">
            <v>45282</v>
          </cell>
          <cell r="E28" t="str">
            <v>Solicitud de contratación Fabian Nicolas Moreno Anzola</v>
          </cell>
          <cell r="F28" t="str">
            <v>335 - 372</v>
          </cell>
          <cell r="M28" t="str">
            <v>Brindar servicios profesionales al Instituto Nacional de Salud (INS) con el propósito de proporcionar un acompañamiento solido a las entidades territoriales, con el fin de fortalecer y mejorar la implementación de la Vigilancia Basada en la Comunidad (VBC), brindando asistencia técnica y asesoramiento especializado para potenciar la capacidad de las entidades territoriales en la planificación, ejecución y seguimiento efectivo de estrategias VBC.</v>
          </cell>
          <cell r="N28" t="str">
            <v>Directa prestación de servicios</v>
          </cell>
          <cell r="V28">
            <v>45316</v>
          </cell>
          <cell r="W28"/>
        </row>
        <row r="29">
          <cell r="A29" t="str">
            <v>322-47</v>
          </cell>
          <cell r="B29">
            <v>587</v>
          </cell>
          <cell r="C29">
            <v>45282</v>
          </cell>
          <cell r="E29" t="str">
            <v>Solicitud de contratación Luz Dary Quintero Torres</v>
          </cell>
          <cell r="F29" t="str">
            <v>335 - 372</v>
          </cell>
          <cell r="M29" t="str">
            <v>Brindar servicios profesionales al Instituto Nacional de Salud con el propósito de fortalecer la detección y seguimiento de eventos relevantes en el ámbito de la Salud Pública, mediante la implementación de estrategias de Vigilancia Basada en Comunidad. Nuestro compromiso es contribuir a la mejora de la capacidad de respuesta y la toma de decisiones informadas, a través de la aplicación de enfoques colaborativos y el análisis exhaustivo de datos provenientes de diversas fuentes comunitarias, consolidando la sinergia entre el conocimiento técnico y la participación de la comunidad en la identificación temprana de potenciales riesgos en salud pública.</v>
          </cell>
          <cell r="N29" t="str">
            <v>Directa prestación de servicios</v>
          </cell>
          <cell r="V29">
            <v>45316</v>
          </cell>
          <cell r="W29"/>
        </row>
        <row r="30">
          <cell r="A30" t="str">
            <v>335-46</v>
          </cell>
          <cell r="B30">
            <v>586</v>
          </cell>
          <cell r="C30">
            <v>45282</v>
          </cell>
          <cell r="E30" t="str">
            <v>Solicitud de contratación Beatriz Nuñez Diaz</v>
          </cell>
          <cell r="F30">
            <v>372</v>
          </cell>
          <cell r="M30" t="str">
            <v xml:space="preserve">Apoyar con la disección y organización de muestras de mosquitos y la preparación de insumos y reactivos para su procesamiento y apoyar el aseo del laboratorio dentro del proyecto "Determinación del impacto entomológico del uso de mosquiteros tratados con insecticida de larga duración (MILD) y el rociado residual intradomiciliario (RRI) en un área endémica para la transmisión de malaria del departamento de Cauca, Colombia.
</v>
          </cell>
          <cell r="N30" t="str">
            <v>Directa prestación de servicios</v>
          </cell>
          <cell r="V30"/>
          <cell r="W30"/>
        </row>
        <row r="31">
          <cell r="A31" t="str">
            <v>335-45</v>
          </cell>
          <cell r="B31">
            <v>585</v>
          </cell>
          <cell r="C31">
            <v>45282</v>
          </cell>
          <cell r="E31" t="str">
            <v>Solicitud de contratación Diana Carolina Moreno Aguilera</v>
          </cell>
          <cell r="F31">
            <v>372</v>
          </cell>
          <cell r="M31" t="str">
            <v xml:space="preserve">Apoyar la identificación de la fuente de alimentación sanguínea de mosquitos Anopheles recolectados en reposo en el departamento del Cauca entre el 2022 y 2023 por medio de qPCR.
</v>
          </cell>
          <cell r="N31" t="str">
            <v>Directa prestación de servicios</v>
          </cell>
          <cell r="V31"/>
          <cell r="W31"/>
        </row>
        <row r="32">
          <cell r="A32" t="str">
            <v>335-44</v>
          </cell>
          <cell r="B32">
            <v>584</v>
          </cell>
          <cell r="C32">
            <v>45282</v>
          </cell>
          <cell r="E32" t="str">
            <v>Solicitud de contratación Arantxa Sanchez Ferreira</v>
          </cell>
          <cell r="F32">
            <v>372</v>
          </cell>
          <cell r="M32" t="str">
            <v>Apoyar la estandarización de una PCR en tiempo real (qPCR) para la confirmación de Plasmodium vivax en mosquitos Anopheles positivos por la técnica de inmunoensayo ELISA.</v>
          </cell>
          <cell r="N32" t="str">
            <v>Directa prestación de servicios</v>
          </cell>
          <cell r="V32"/>
          <cell r="W32"/>
        </row>
        <row r="33">
          <cell r="A33" t="str">
            <v>N/A</v>
          </cell>
          <cell r="B33">
            <v>583</v>
          </cell>
          <cell r="C33">
            <v>45282</v>
          </cell>
          <cell r="E33" t="str">
            <v>Solicitud Adición y Prorroga Contrato FEI-INS 025-2023 - Jacqueline Espinosa Martinez</v>
          </cell>
          <cell r="F33" t="str">
            <v>335-372</v>
          </cell>
          <cell r="M33" t="str">
            <v>Prestar Servicios profesionales en favor del INS, para apoyar la formación del talento humano para la vigilancia en salud pública de acuerdo a las competencias de la Dirección de Vigilancia y análisis del riesgo en salud pública.</v>
          </cell>
          <cell r="N33" t="str">
            <v>Adición y Prorroga</v>
          </cell>
          <cell r="V33">
            <v>45316</v>
          </cell>
          <cell r="W33"/>
        </row>
        <row r="34">
          <cell r="A34" t="str">
            <v>335-43</v>
          </cell>
          <cell r="B34">
            <v>582</v>
          </cell>
          <cell r="C34">
            <v>45282</v>
          </cell>
          <cell r="E34" t="str">
            <v>Solicitud de contratación Nicole Vargas Garcia</v>
          </cell>
          <cell r="F34">
            <v>372</v>
          </cell>
          <cell r="M34" t="str">
            <v>Apoyar con la elaboración y manejo de bases de datos asociadas a las muestras de mosquitos Anopheles recolectados en los municipios de Guapi y Timbiquí en el Cauca entre 2021 y 2023.</v>
          </cell>
          <cell r="N34" t="str">
            <v>Directa prestación de servicios</v>
          </cell>
          <cell r="V34"/>
          <cell r="W34"/>
        </row>
        <row r="35">
          <cell r="A35" t="str">
            <v>335-42</v>
          </cell>
          <cell r="B35">
            <v>581</v>
          </cell>
          <cell r="C35">
            <v>45282</v>
          </cell>
          <cell r="E35" t="str">
            <v>Solicitud de contratación Edward Hernando Vargas Galindo</v>
          </cell>
          <cell r="F35">
            <v>372</v>
          </cell>
          <cell r="M35" t="str">
            <v>Apoyar en la realización de bioensayos para detección de infección natural con Plasmodium en mosquitos recolectados en los municipios de Guapi y Timbiquí en el Cauca y mantener la colonia de Anopheles albimanus de la cepa Guapi en las instalaciones del INS.</v>
          </cell>
          <cell r="N35" t="str">
            <v>Directa prestación de servicios</v>
          </cell>
          <cell r="V35"/>
          <cell r="W35"/>
        </row>
        <row r="36">
          <cell r="A36" t="str">
            <v>335-41</v>
          </cell>
          <cell r="B36">
            <v>580</v>
          </cell>
          <cell r="C36">
            <v>45282</v>
          </cell>
          <cell r="E36" t="str">
            <v>Solicitud de contratación Taylor Humberto Diaz Herrera</v>
          </cell>
          <cell r="F36">
            <v>372</v>
          </cell>
          <cell r="M36" t="str">
            <v xml:space="preserve">Apoyar con la planeación y la realización de bioensayos para detección de infección natural con Plasmodium en mosquitos recolectados en los municipios de Guapi y Timbiquí en el Cauca en los años 2022-2023 y la organización de la información para la elaboración de manuscritos. </v>
          </cell>
          <cell r="N36" t="str">
            <v>Directa prestación de servicios</v>
          </cell>
          <cell r="V36"/>
          <cell r="W36"/>
        </row>
        <row r="37">
          <cell r="A37" t="str">
            <v>N/A</v>
          </cell>
          <cell r="B37">
            <v>579</v>
          </cell>
          <cell r="C37">
            <v>45281</v>
          </cell>
          <cell r="E37" t="str">
            <v>Solicitud de contratación Auditoría acuerdos CDC</v>
          </cell>
          <cell r="F37" t="str">
            <v>369|372|373|368|375|378|382|374|381</v>
          </cell>
          <cell r="M37"/>
          <cell r="N37" t="str">
            <v>Cotización</v>
          </cell>
          <cell r="V37"/>
          <cell r="W37"/>
        </row>
        <row r="38">
          <cell r="A38" t="str">
            <v>302-28</v>
          </cell>
          <cell r="B38">
            <v>578</v>
          </cell>
          <cell r="C38">
            <v>45281</v>
          </cell>
          <cell r="E38" t="str">
            <v>Solicitud de contratación Juan Felipe Urueña Calderon</v>
          </cell>
          <cell r="F38">
            <v>365</v>
          </cell>
          <cell r="M38" t="str">
            <v xml:space="preserve">Apoyar y asesorar jurídicamente al Grupo Fondo Especial para Investigaciones-FEI del Instituto Nacional de Salud, en la revisión de procesos de adquisición de bienes y servicios de acuerdo a las necesidades. </v>
          </cell>
          <cell r="N38" t="str">
            <v>Directa prestación de servicios</v>
          </cell>
          <cell r="V38">
            <v>45300</v>
          </cell>
          <cell r="W38"/>
        </row>
        <row r="39">
          <cell r="A39" t="str">
            <v>N/A</v>
          </cell>
          <cell r="B39">
            <v>577</v>
          </cell>
          <cell r="C39">
            <v>45281</v>
          </cell>
          <cell r="E39" t="str">
            <v>Solicitud Terminación Anticipada Contrato FEI-INS 183-2023 - Yuri Andrea Vargas Martinez</v>
          </cell>
          <cell r="F39" t="str">
            <v>335-372</v>
          </cell>
          <cell r="M39" t="str">
            <v>En comunicación del 20 de diciembre de 2023, la contratista solicitó la terminación anticipada del Contrato FEI-INS 183 de 2023, por asuntos personales de carácter familiar se le imposibilita continuar con la ejecución de su contrato. En virtud de lo anterior, la supervisión considera procedente la terminación anticipada del contrato, a partir del 21/12/2023, a la fecha la contratista ha cumplido de forma oportuna y con calidad sus obligaciones contractuales, sin que existan circunstancias o hechos que hayan generado la necesidad de adelantar trámites de incumplimientos, sanciones o conminaciones. El supervisor del contrato manifiesta que la presente solicitud no genera perjuicio ni detrimento para el Instituto.</v>
          </cell>
          <cell r="N39" t="str">
            <v>Terminación Anticipada</v>
          </cell>
          <cell r="V39">
            <v>45281</v>
          </cell>
          <cell r="W39"/>
        </row>
        <row r="40">
          <cell r="A40" t="str">
            <v>323-44</v>
          </cell>
          <cell r="B40">
            <v>576</v>
          </cell>
          <cell r="C40">
            <v>45280</v>
          </cell>
          <cell r="E40" t="str">
            <v>Solicitud de contratación Laura Camila Ospina Castro</v>
          </cell>
          <cell r="F40">
            <v>370</v>
          </cell>
          <cell r="M40" t="str">
            <v>Prestación de servicios profesionales para apoyar como oficial de comunicaciones, para el proyecto "Hacia la eliminación de la transmisión congénita de la enfermedad de Chagas en América Latina".</v>
          </cell>
          <cell r="N40" t="str">
            <v>Directa prestación de servicios</v>
          </cell>
          <cell r="V40">
            <v>45289</v>
          </cell>
          <cell r="W40"/>
        </row>
        <row r="41">
          <cell r="A41" t="str">
            <v>344-23</v>
          </cell>
          <cell r="B41">
            <v>575</v>
          </cell>
          <cell r="C41">
            <v>45275</v>
          </cell>
          <cell r="E41" t="str">
            <v>Solicitud de contratación Yenys Marcela Regino Ruenes</v>
          </cell>
          <cell r="F41" t="str">
            <v>344 - 378</v>
          </cell>
          <cell r="M41" t="str">
            <v>Realizar actividades de seguimiento para la vigilancia en salud pública y análisis epidemiológico de eventos transmisibles y del proyecto de IAAS y COVID-19.</v>
          </cell>
          <cell r="N41" t="str">
            <v>Directa prestación de servicios</v>
          </cell>
          <cell r="V41">
            <v>45289</v>
          </cell>
          <cell r="W41"/>
        </row>
        <row r="42">
          <cell r="A42" t="str">
            <v>302-27</v>
          </cell>
          <cell r="B42">
            <v>574</v>
          </cell>
          <cell r="C42">
            <v>45272</v>
          </cell>
          <cell r="E42" t="str">
            <v>Solicitud de contratación Luisa Fernanda Moyano Ariza</v>
          </cell>
          <cell r="F42">
            <v>365</v>
          </cell>
          <cell r="M42" t="str">
            <v>Prestar servicios profesionales de asesoría a las direcciones del Instituto Nacional de Salud, para la formulación, presentación y seguimiento de proyectos de investigación a nivel nacional e internacional, que permitan la respuesta institucional mediante la incorporación de nuevos conocimientos para continuar a mejorar las condiciones de salud de las personas.</v>
          </cell>
          <cell r="N42" t="str">
            <v>Directa prestación de servicios</v>
          </cell>
          <cell r="V42">
            <v>45316</v>
          </cell>
          <cell r="W42"/>
        </row>
        <row r="43">
          <cell r="A43" t="str">
            <v>N/A</v>
          </cell>
          <cell r="B43">
            <v>573</v>
          </cell>
          <cell r="C43">
            <v>45271</v>
          </cell>
          <cell r="E43" t="str">
            <v>Solicitud Cesión Contrato FEI-INS 064-2023 - María Camila Jurado Guacaneme| Mateo Mahecha López</v>
          </cell>
          <cell r="F43" t="str">
            <v>358-379</v>
          </cell>
          <cell r="M43" t="str">
            <v>Apoyar las actividades de implementación de una estrategia de diagnóstico parasitológico de taeniasis en muestras de materia fecal y la detección de la presencia de ADN del parásito en suelos en el marco del Proyecto: Complejo Teniasis/Cisticercosis, un problema de salud pública en el municipio de Coyaima priorizado en la región Andina: Su abordaje integral desde el enfoque "Una Salud".</v>
          </cell>
          <cell r="N43" t="str">
            <v>Cesión</v>
          </cell>
          <cell r="V43"/>
          <cell r="W43" t="str">
            <v xml:space="preserve">El área técnica solicito retirar el proceso expresando lo siguiente: Respetuosamente informamos del desistimiento en la intención de cesión del contrato FEI INS 064  2023 de la profesional  María Camila Jurado Guacaneme con Cédula de Ciudadanía 1.073.253.431  quien continuará con ejecución del mismo hasta su término programado. </v>
          </cell>
        </row>
        <row r="44">
          <cell r="A44" t="str">
            <v>N/A</v>
          </cell>
          <cell r="B44">
            <v>572</v>
          </cell>
          <cell r="C44">
            <v>45267</v>
          </cell>
          <cell r="E44" t="str">
            <v>Solicitud de contratación AGENCIA DE VIAJES Y TURISMO GOLDTOUR S.A.S</v>
          </cell>
          <cell r="F44" t="str">
            <v>323-370 | 335-372 | 375 | 377 | 344-378 | 360-381 | 383</v>
          </cell>
          <cell r="M44" t="str">
            <v>Suministro de tiquetes aéreos en rutas nacionales e internacionales, para el cumplimiento de los objetivos de los diferentes proyectos de investigación cuyos recursos se encuentran en el patrimonio autónomo FEI.</v>
          </cell>
          <cell r="N44" t="str">
            <v>Invitación Pública</v>
          </cell>
          <cell r="V44">
            <v>45321</v>
          </cell>
          <cell r="W44" t="str">
            <v>La imputación presupuestal de los CDRs quedaría de la siguiente manera: SIFI 323 - 370 - CDR 578: $ 5.668.009,00 | SIFI 323 - 370 - CDR 579: $ 8.101.678,00 | SIFI 335 - 372 - CDR 563: $ 97.786.557,00 | SIFI 335 - 372 - CDR 840: $ 110.000.000,00 | SIFI 375 - CDR 574: $ 12.116.044,00 | SIFI 377 - CDR 566: $17.573.969,00 | SIFI 378 - CDR 577: $20.000.000,00 | SIFI 360 - 381 - CDR 654: $18.000.000,00 | SIFI 383 - CDR 920: $40.000.000,00</v>
          </cell>
        </row>
        <row r="45">
          <cell r="A45" t="str">
            <v>N/A</v>
          </cell>
          <cell r="B45">
            <v>571</v>
          </cell>
          <cell r="C45">
            <v>45267</v>
          </cell>
          <cell r="E45" t="str">
            <v>Solicitud Prorroga Contrato FEI-INS 036-2023 - AGENCIA DE VIAJES Y TURISMO GOLDTOUR S.A.S</v>
          </cell>
          <cell r="F45" t="str">
            <v>322-369|335-372|323-370|338-374|339-375|344-378|341-377|360-381</v>
          </cell>
          <cell r="M45" t="str">
            <v>Vender y suministrar al Instituto Nacional de Salud tiquetes aéreos en rutas nacionales e internacionales para la ejecución de actividades requeridas  para el cumplimiento de los objetivos de los diferentes proyectos de investigación cuyos recursos se  encuentran en el Patrimonio Autónomo FEI.</v>
          </cell>
          <cell r="N45" t="str">
            <v>Prorroga</v>
          </cell>
          <cell r="V45">
            <v>45275</v>
          </cell>
          <cell r="W45"/>
        </row>
        <row r="46">
          <cell r="A46" t="str">
            <v>344-13</v>
          </cell>
          <cell r="B46">
            <v>570</v>
          </cell>
          <cell r="C46">
            <v>45267</v>
          </cell>
          <cell r="E46" t="str">
            <v>Solicitud de contratación Valeria Herrera Villamizar</v>
          </cell>
          <cell r="F46" t="str">
            <v>344-378</v>
          </cell>
          <cell r="M46" t="str">
            <v>Realizar análisis estadístico de la información de vigilancia de eventos transmisibles y relacionados con la atención en salud.</v>
          </cell>
          <cell r="N46" t="str">
            <v>Directa prestación de servicios</v>
          </cell>
          <cell r="V46">
            <v>44930</v>
          </cell>
          <cell r="W46"/>
        </row>
        <row r="47">
          <cell r="A47" t="str">
            <v>341-15</v>
          </cell>
          <cell r="B47">
            <v>569</v>
          </cell>
          <cell r="C47">
            <v>45267</v>
          </cell>
          <cell r="E47" t="str">
            <v>Solicitud proceso invitación cuantía menor - Compra estación para PCR</v>
          </cell>
          <cell r="F47" t="str">
            <v>341-377</v>
          </cell>
          <cell r="M47" t="str">
            <v>Adquirir una (1) estación para PCR en el marco del proyecto “Fortalecimiento de la Vigilancia molecular de la resistencia a antimlaricos y delecion del gen PfhrP2 en Colombia”</v>
          </cell>
          <cell r="N47" t="str">
            <v>Invitación Cuantía Inferior (50)</v>
          </cell>
          <cell r="V47"/>
          <cell r="W47"/>
        </row>
        <row r="48">
          <cell r="A48" t="str">
            <v>335-4</v>
          </cell>
          <cell r="B48">
            <v>568</v>
          </cell>
          <cell r="C48">
            <v>45267</v>
          </cell>
          <cell r="E48" t="str">
            <v>Solicitud cotización por ciencia y tecnologia - Modernización Aulas</v>
          </cell>
          <cell r="F48" t="str">
            <v>335-372</v>
          </cell>
          <cell r="M48" t="str">
            <v>Adquisición, instalación, configuración y puesta en funcionamiento de los equipos de videoconferencia, adecuación, mobiliarios, eléctricos y la automatización para el mejoramiento integral de salas del INS (Sala situacional, Aula Groot y sala de docencia).</v>
          </cell>
          <cell r="N48" t="str">
            <v>Cotización</v>
          </cell>
          <cell r="V48"/>
          <cell r="W48"/>
        </row>
        <row r="49">
          <cell r="A49" t="str">
            <v>302-26</v>
          </cell>
          <cell r="B49">
            <v>567</v>
          </cell>
          <cell r="C49">
            <v>45267</v>
          </cell>
          <cell r="E49" t="str">
            <v>Solicitud de contratación Martha Ruby Realpe Rosero</v>
          </cell>
          <cell r="F49">
            <v>365</v>
          </cell>
          <cell r="M49" t="str">
            <v>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v>
          </cell>
          <cell r="N49" t="str">
            <v>Directa prestación de servicios</v>
          </cell>
          <cell r="V49">
            <v>45321</v>
          </cell>
          <cell r="W49" t="str">
            <v>apoyo a la gestión</v>
          </cell>
        </row>
        <row r="50">
          <cell r="A50" t="str">
            <v>N/A</v>
          </cell>
          <cell r="B50">
            <v>566</v>
          </cell>
          <cell r="C50">
            <v>45265</v>
          </cell>
          <cell r="E50" t="str">
            <v>Solicitud Adición, Prorroga y Modificación Contrato FEI-INS-189-2023 - Yaneth Stefania Becerra Fajardo</v>
          </cell>
          <cell r="F50" t="str">
            <v>323 - 370</v>
          </cell>
          <cell r="M50" t="str">
            <v>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v>
          </cell>
          <cell r="N50" t="str">
            <v>Adición Y Prorroga</v>
          </cell>
          <cell r="V50">
            <v>45281</v>
          </cell>
          <cell r="W50"/>
        </row>
        <row r="51">
          <cell r="A51" t="str">
            <v>323-43</v>
          </cell>
          <cell r="B51">
            <v>565</v>
          </cell>
          <cell r="C51">
            <v>45265</v>
          </cell>
          <cell r="E51" t="str">
            <v>Solicitud de contratación Gina Jimena Cely Avila</v>
          </cell>
          <cell r="F51">
            <v>370</v>
          </cell>
          <cell r="M51" t="str">
            <v>Prestación de servicios de apoyo a la gestión para apoyar en la ejecución local como digitadora para el proyecto “Hacia la eliminación de la trasmisión congénita de la enfermedad de Chagas en América Latina”.</v>
          </cell>
          <cell r="N51" t="str">
            <v>Directa prestación de servicios</v>
          </cell>
          <cell r="V51">
            <v>45288</v>
          </cell>
          <cell r="W51"/>
        </row>
        <row r="52">
          <cell r="A52" t="str">
            <v>323-42</v>
          </cell>
          <cell r="B52">
            <v>564</v>
          </cell>
          <cell r="C52">
            <v>45265</v>
          </cell>
          <cell r="E52" t="str">
            <v>Solicitud de contratación Jenifer Vanesa Espinosa Bernal</v>
          </cell>
          <cell r="F52">
            <v>370</v>
          </cell>
          <cell r="M52" t="str">
            <v>Prestación de servicios de apoyo a la gestión para apoyar en la ejecución local como digitadora para el proyecto “Hacia la eliminación de la trasmisión congénita de la enfermedad de Chagas en América Latina”._x000D_</v>
          </cell>
          <cell r="N52" t="str">
            <v>Directa prestación de servicios</v>
          </cell>
          <cell r="V52">
            <v>45288</v>
          </cell>
          <cell r="W52"/>
        </row>
        <row r="53">
          <cell r="A53" t="str">
            <v>339-8</v>
          </cell>
          <cell r="B53">
            <v>563</v>
          </cell>
          <cell r="C53">
            <v>45264</v>
          </cell>
          <cell r="E53" t="str">
            <v>Solicitud de contratación Wendy Lorena Rios Guzmán</v>
          </cell>
          <cell r="F53" t="str">
            <v>339-375</v>
          </cell>
          <cell r="M53" t="str">
            <v>Realizar ensayos para confirmación de perfiles de susceptibilidad antimicrobiana y de librerías genómicas a partir de muestras y aislamientos bacterianos relacionados a la enfermedad febril en el Grupo de Microbiología en el marco del proyecto cuyo título “Excelencia en Investigación de Enfermedades Emergentes y Reemergentes de Interés en Salud Pública en Colombia en el Instituto Nacional de Salud".</v>
          </cell>
          <cell r="N53" t="str">
            <v>Directa prestación de servicios</v>
          </cell>
          <cell r="V53">
            <v>45275</v>
          </cell>
          <cell r="W53"/>
        </row>
        <row r="54">
          <cell r="A54" t="str">
            <v>339-21</v>
          </cell>
          <cell r="B54">
            <v>562</v>
          </cell>
          <cell r="C54">
            <v>45264</v>
          </cell>
          <cell r="E54" t="str">
            <v>Solicitud de contratación Angela Patricia Pacheco Gaitan</v>
          </cell>
          <cell r="F54" t="str">
            <v>339-375</v>
          </cell>
          <cell r="M54" t="str">
            <v>Prestar sus servicios profesionales para realizar seguimiento de todas las actividades administrativas y financieras necesarias para la completa ejecución del proyecto titulado "Excelencia en Investigación de Enfermedades Emergentes y Reemergentes de Interés en Salud Pública en Colombia en el Instituto Nacional de Salud".</v>
          </cell>
          <cell r="N54" t="str">
            <v>Directa prestación de servicios</v>
          </cell>
          <cell r="V54">
            <v>45274</v>
          </cell>
          <cell r="W54"/>
        </row>
        <row r="55">
          <cell r="A55" t="str">
            <v>339-41</v>
          </cell>
          <cell r="B55">
            <v>561</v>
          </cell>
          <cell r="C55">
            <v>45264</v>
          </cell>
          <cell r="E55" t="str">
            <v>Solicitud de contratación Yancy Milena Molina Botia</v>
          </cell>
          <cell r="F55">
            <v>375</v>
          </cell>
          <cell r="M55" t="str">
            <v>Prestar sus servicios profesionales en favor del INS, para ejecutar las técnicas serológicas utilizadas para el diagnóstico o vigilancia de leptospirosis, brucelosis y ricektsiosis y posterior análisis de la información recolectada, relacionada con la enfermedad febril bacteriana en el marco del proyecto titulado “Excelencia en Investigación de Enfermedades Emergentes y Reemergentes de Interés en Salud Pública en Colombia en el Instituto Nacional de Salud" realizada en el laboratorio de Síndromes Febriles del Grupo de Microbiología.</v>
          </cell>
          <cell r="N55" t="str">
            <v>Directa prestación de servicios</v>
          </cell>
          <cell r="V55">
            <v>45295</v>
          </cell>
          <cell r="W55"/>
        </row>
        <row r="56">
          <cell r="A56" t="str">
            <v>302-25</v>
          </cell>
          <cell r="B56">
            <v>560</v>
          </cell>
          <cell r="C56">
            <v>45264</v>
          </cell>
          <cell r="E56" t="str">
            <v>Solicitud de contratación Ana Maria Valencia Hoyos</v>
          </cell>
          <cell r="F56">
            <v>365</v>
          </cell>
          <cell r="M56" t="str">
            <v xml:space="preserve">Apoyar con el seguimiento a los procesos contractuales relacionados con infraestructura tecnológica y similares, así como a la asistencia administrativa de acuerdo con las solicitudes radicadas en el Grupo FEI. </v>
          </cell>
          <cell r="N56" t="str">
            <v>Directa prestación de servicios</v>
          </cell>
          <cell r="V56">
            <v>45281</v>
          </cell>
          <cell r="W56"/>
        </row>
        <row r="57">
          <cell r="A57" t="str">
            <v>335-40</v>
          </cell>
          <cell r="B57">
            <v>559</v>
          </cell>
          <cell r="C57">
            <v>45257</v>
          </cell>
          <cell r="E57" t="str">
            <v>Solicitud cotización por ciencia y tecnologia - Vigilancia Participativa</v>
          </cell>
          <cell r="F57">
            <v>335</v>
          </cell>
          <cell r="M57" t="str">
            <v>Adquirir tecnologías que fomenten acciones de innovación en las practicas asociadas a la vigilancia participativa en la salud publica con herramientas digitales.</v>
          </cell>
          <cell r="N57" t="str">
            <v>Cotización</v>
          </cell>
          <cell r="V57"/>
          <cell r="W57"/>
        </row>
        <row r="58">
          <cell r="A58" t="str">
            <v>335-8</v>
          </cell>
          <cell r="B58">
            <v>558</v>
          </cell>
          <cell r="C58">
            <v>45257</v>
          </cell>
          <cell r="E58" t="str">
            <v>Solicitud cotización por ciencia y tecnologia - Infraestructura Tecnológica</v>
          </cell>
          <cell r="F58">
            <v>335</v>
          </cell>
          <cell r="M58" t="str">
            <v>Fortalecer las capacidades tecnológicas del INS, a través de la modernización de la infraestructura, que promueva la alta disponibilidad, pertinencia y oportunidad de los servicios tic frente al cumplimiento de la misionalidad del instituto.</v>
          </cell>
          <cell r="N58" t="str">
            <v>Cotización</v>
          </cell>
          <cell r="V58"/>
          <cell r="W58"/>
        </row>
        <row r="59">
          <cell r="A59" t="str">
            <v>335-39</v>
          </cell>
          <cell r="B59">
            <v>557</v>
          </cell>
          <cell r="C59">
            <v>45257</v>
          </cell>
          <cell r="E59" t="str">
            <v>Solicitud cotización por ciencia y tecnologia - Ciberseguridad</v>
          </cell>
          <cell r="F59">
            <v>335</v>
          </cell>
          <cell r="M59" t="str">
            <v>Implementar la política de seguridad y privacidad de la información en el INS asociada a los pilares de confidencialidad, integridad y disponibilidad, a través, de protocolos, procedimientos y buenas prácticas preparando a la entidad para la certificación en la norma ISO 27001.</v>
          </cell>
          <cell r="N59" t="str">
            <v>Cotización</v>
          </cell>
          <cell r="V59"/>
          <cell r="W59"/>
        </row>
        <row r="60">
          <cell r="A60" t="str">
            <v>330-3-2</v>
          </cell>
          <cell r="B60">
            <v>556</v>
          </cell>
          <cell r="C60">
            <v>45257</v>
          </cell>
          <cell r="E60" t="str">
            <v>Solicitud proceso Invitación Privada - Adquirir equipos de cómputo y licencia software COVIDENCE</v>
          </cell>
          <cell r="F60" t="str">
            <v>330-3</v>
          </cell>
          <cell r="M60" t="str">
            <v>Adquirir equipos de cómputo, y de una licencia del software COVIDENCE, para cumplir con los productos adquiridos en el proyecto, Consolidar el sistema de monitoreo integral del macizo de Santurbán y la cuenca del río Suratá.</v>
          </cell>
          <cell r="N60" t="str">
            <v>Invitación privada</v>
          </cell>
          <cell r="V60"/>
          <cell r="W60"/>
        </row>
        <row r="61">
          <cell r="A61" t="str">
            <v>360-15</v>
          </cell>
          <cell r="B61">
            <v>555</v>
          </cell>
          <cell r="C61">
            <v>45259</v>
          </cell>
          <cell r="E61" t="str">
            <v>Solicitud de contratación Leidi Lorena Murcia Mendoza</v>
          </cell>
          <cell r="F61">
            <v>360</v>
          </cell>
          <cell r="M61" t="str">
            <v>Apoyar las actividades de laboratorio concernientes con el alistamiento de materiales, insumos, reactivos, limpieza de áreas, y tareas de secretariado relacionadas con el proyecto Component 2 – Improve Capacity to Detect and Monitor Emerging Antimicrobial Resistance: Enhance capacity to detect and monitor emerging antimicrobial resistance in fungal pathogens in Colombia que se desarrolla a través del laboratorio de Microbiología de la Dirección de Redes en Salud Pública.</v>
          </cell>
          <cell r="N61" t="str">
            <v>Directa prestación de servicios</v>
          </cell>
          <cell r="V61"/>
          <cell r="W61"/>
        </row>
        <row r="62">
          <cell r="A62" t="str">
            <v>360-13</v>
          </cell>
          <cell r="B62">
            <v>554</v>
          </cell>
          <cell r="C62">
            <v>45259</v>
          </cell>
          <cell r="E62" t="str">
            <v>Solicitud de contratación Andrés Fabian Vargas Torres</v>
          </cell>
          <cell r="F62">
            <v>360</v>
          </cell>
          <cell r="M62" t="str">
            <v>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v>
          </cell>
          <cell r="N62" t="str">
            <v>Directa prestación de servicios</v>
          </cell>
          <cell r="V62"/>
          <cell r="W62"/>
        </row>
        <row r="63">
          <cell r="A63" t="str">
            <v>360-17</v>
          </cell>
          <cell r="B63">
            <v>553</v>
          </cell>
          <cell r="C63">
            <v>45259</v>
          </cell>
          <cell r="E63" t="str">
            <v>Solicitud de contratación Diego Alfonso Arango Castiblanco</v>
          </cell>
          <cell r="F63">
            <v>360</v>
          </cell>
          <cell r="M63" t="str">
            <v>Apoyar las actividades de diseño y puesta en marcha relacionadas a la generación del micrositio de resistencia antimicrobiana en la página del sitio web del Instituto Nacional de Salud, bajo el marco del proyecto NU3HCK000019.</v>
          </cell>
          <cell r="N63" t="str">
            <v>Directa prestación de servicios</v>
          </cell>
          <cell r="V63"/>
          <cell r="W63"/>
        </row>
        <row r="64">
          <cell r="A64" t="str">
            <v>360-14</v>
          </cell>
          <cell r="B64">
            <v>552</v>
          </cell>
          <cell r="C64">
            <v>45259</v>
          </cell>
          <cell r="E64" t="str">
            <v>Solicitud de contratación Johanna Marcela Córdoba Pinto</v>
          </cell>
          <cell r="F64">
            <v>360</v>
          </cell>
          <cell r="M64" t="str">
            <v>Apoyar las actividades asistenciales relacionadas con el sistema de gestión de la calidad y demás tareas relacionadas con el desarrollo del proyecto NU3HCK000019.</v>
          </cell>
          <cell r="N64" t="str">
            <v>Directa prestación de servicios</v>
          </cell>
          <cell r="V64"/>
          <cell r="W64"/>
        </row>
        <row r="65">
          <cell r="A65" t="str">
            <v>360-21</v>
          </cell>
          <cell r="B65">
            <v>551</v>
          </cell>
          <cell r="C65">
            <v>45259</v>
          </cell>
          <cell r="E65" t="str">
            <v>Solicitud de contratación María Alejandra Gutiérrez Santander</v>
          </cell>
          <cell r="F65">
            <v>360</v>
          </cell>
          <cell r="M65" t="str">
            <v>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v>
          </cell>
          <cell r="N65" t="str">
            <v>Directa prestación de servicios</v>
          </cell>
          <cell r="V65"/>
          <cell r="W65"/>
        </row>
        <row r="66">
          <cell r="A66" t="str">
            <v>360-16</v>
          </cell>
          <cell r="B66">
            <v>550</v>
          </cell>
          <cell r="C66">
            <v>45259</v>
          </cell>
          <cell r="E66" t="str">
            <v>Solicitud de contratación Julieth Carolina Gamba Calderón</v>
          </cell>
          <cell r="F66">
            <v>360</v>
          </cell>
          <cell r="M66" t="str">
            <v>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v>
          </cell>
          <cell r="N66" t="str">
            <v>Directa prestación de servicios</v>
          </cell>
          <cell r="V66"/>
          <cell r="W66"/>
        </row>
        <row r="67">
          <cell r="A67" t="str">
            <v>360-18</v>
          </cell>
          <cell r="B67">
            <v>549</v>
          </cell>
          <cell r="C67">
            <v>45259</v>
          </cell>
          <cell r="E67" t="str">
            <v>Solicitud de contratación Yuceiry Zárate Martínez</v>
          </cell>
          <cell r="F67">
            <v>360</v>
          </cell>
          <cell r="M67" t="str">
            <v>Liderar las actividades metodológicas, operativas y técnicas suscritas entre el INS y CDC, que permitan al INS cumplir las obligaciones contractuales adquiridas a través del proyecto NU3HCK000019 que se desarrolla a través del Grupo de Microbiología.</v>
          </cell>
          <cell r="N67" t="str">
            <v>Directa prestación de servicios</v>
          </cell>
          <cell r="V67"/>
          <cell r="W67"/>
        </row>
        <row r="68">
          <cell r="A68" t="str">
            <v>335-6</v>
          </cell>
          <cell r="B68">
            <v>548</v>
          </cell>
          <cell r="C68">
            <v>45254</v>
          </cell>
          <cell r="E68" t="str">
            <v>Solicitud cotización por ciencia y tecnologia - Editorial</v>
          </cell>
          <cell r="F68" t="str">
            <v>335-372</v>
          </cell>
          <cell r="M68" t="str">
            <v>Prestar el servicio de publicación, divulgación y editorial integral que comprenda la edición, corrección de estilo, diseño, diagramación y acompañamiento editorial para la elaboración de los materiales que apoyen la difusión de resultados de las actividades relacionadas con la vigilancia comunitaria, enmarcadas dentro del proyecto de ciencia, tecnología e innovación encaminado dar respuesta a las emergencias de salud pública, posicionando al INS como centro de excelencia para américa latina.</v>
          </cell>
          <cell r="N68" t="str">
            <v>Invitación privada</v>
          </cell>
          <cell r="V68">
            <v>45309</v>
          </cell>
          <cell r="W68"/>
        </row>
        <row r="69">
          <cell r="A69" t="str">
            <v>N/A</v>
          </cell>
          <cell r="B69">
            <v>547</v>
          </cell>
          <cell r="C69">
            <v>45252</v>
          </cell>
          <cell r="E69" t="str">
            <v>Solicitud Adición y Prorroga Contrato FEI-INS-011-2023 - Alexander Casas Castro</v>
          </cell>
          <cell r="F69" t="str">
            <v>335-372</v>
          </cell>
          <cell r="M69" t="str">
            <v>Prestar sus servicios profesionales en favor del INS, para apoyar las actividades de creación, diagramación y diseño de material visual y audiovisual requerido por el programa de entrenamiento en epidemiología de campo y la redsur del FETP.</v>
          </cell>
          <cell r="N69" t="str">
            <v>Adición Y Prorroga</v>
          </cell>
          <cell r="V69">
            <v>45270</v>
          </cell>
          <cell r="W69"/>
        </row>
        <row r="70">
          <cell r="A70" t="str">
            <v>N/A</v>
          </cell>
          <cell r="B70">
            <v>546</v>
          </cell>
          <cell r="C70">
            <v>45252</v>
          </cell>
          <cell r="E70" t="str">
            <v>Solicitud Adición y Prorroga Contrato FEI-INS-004-2023 - María Fernanda Campos Maya</v>
          </cell>
          <cell r="F70" t="str">
            <v>335-372</v>
          </cell>
          <cell r="M70" t="str">
            <v>Prestar sus servicios profesionales en favor del INS, para apoyar en la difusión de la información de la vigilancia en salud pública y el aula virtual del INS.</v>
          </cell>
          <cell r="N70" t="str">
            <v>Adición Y Prorroga</v>
          </cell>
          <cell r="V70">
            <v>45270</v>
          </cell>
          <cell r="W70"/>
        </row>
        <row r="71">
          <cell r="A71" t="str">
            <v>335-3</v>
          </cell>
          <cell r="B71">
            <v>545</v>
          </cell>
          <cell r="C71">
            <v>45251</v>
          </cell>
          <cell r="E71" t="str">
            <v>Solicitud de contratación Damaris Constanza Heredia Melo</v>
          </cell>
          <cell r="F71" t="str">
            <v>335-372</v>
          </cell>
          <cell r="M71" t="str">
            <v xml:space="preserve">Apoyar las actividades del programa de entrenamiento en epidemiología de campo en el nivel avanzado, y las demás capacitaciones para el fortalecimiento del personal que realiza actividades de vigilancia y respuesta en salud pública. </v>
          </cell>
          <cell r="N71" t="str">
            <v>Directa prestación de servicios</v>
          </cell>
          <cell r="V71">
            <v>45270</v>
          </cell>
          <cell r="W71"/>
        </row>
        <row r="72">
          <cell r="A72" t="str">
            <v>N/A</v>
          </cell>
          <cell r="B72">
            <v>544</v>
          </cell>
          <cell r="C72">
            <v>45251</v>
          </cell>
          <cell r="E72" t="str">
            <v>Solicitud Adición y Prorroga Contrato FEI-INS-166-2022 - Johan Steven Gonzalez Sanchez</v>
          </cell>
          <cell r="F72" t="str">
            <v>335-372</v>
          </cell>
          <cell r="M72" t="str">
            <v>Realizar actividades de los procesos de calidad y gestión del Programa FETP y administrar el aula virtual 4.0 del INS.</v>
          </cell>
          <cell r="N72" t="str">
            <v>Adición Y Prorroga</v>
          </cell>
          <cell r="V72">
            <v>45270</v>
          </cell>
          <cell r="W72"/>
        </row>
        <row r="73">
          <cell r="A73" t="str">
            <v>335-38</v>
          </cell>
          <cell r="B73">
            <v>543</v>
          </cell>
          <cell r="C73">
            <v>45250</v>
          </cell>
          <cell r="E73" t="str">
            <v>Solicitud de contratación Ruby del Rosario Osorio Noriega</v>
          </cell>
          <cell r="F73">
            <v>335</v>
          </cell>
          <cell r="M73" t="str">
            <v xml:space="preserve">Prestación de servicios profesionales para realizar y desarrollar diseños curriculares y de actividades para el registro calificado en el marco de la formación del talento humano en vigilancia y respuesta en salud pública. 
</v>
          </cell>
          <cell r="N73" t="str">
            <v>Directa prestación de servicios</v>
          </cell>
          <cell r="V73"/>
          <cell r="W73"/>
        </row>
        <row r="74">
          <cell r="A74" t="str">
            <v>302-24</v>
          </cell>
          <cell r="B74">
            <v>542</v>
          </cell>
          <cell r="C74">
            <v>45251</v>
          </cell>
          <cell r="E74" t="str">
            <v>Solicitud de contratación Stephanie Alejandra Castañeda Triana</v>
          </cell>
          <cell r="F74">
            <v>365</v>
          </cell>
          <cell r="M74" t="str">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v>
          </cell>
          <cell r="N74" t="str">
            <v>Directa prestación de servicios</v>
          </cell>
          <cell r="V74">
            <v>45288</v>
          </cell>
          <cell r="W74"/>
        </row>
        <row r="75">
          <cell r="A75" t="str">
            <v>335-9</v>
          </cell>
          <cell r="B75">
            <v>541</v>
          </cell>
          <cell r="C75">
            <v>45251</v>
          </cell>
          <cell r="E75" t="str">
            <v>Solicitud cotización por ciencia y tecnologia - Equipos de realidad virtual y gamificación</v>
          </cell>
          <cell r="F75" t="str">
            <v>335-372</v>
          </cell>
          <cell r="M75" t="str">
            <v>Implementar entornos y herramientas inmersivas e interactivas de realidad virtual y gamificación, que apoyen el entrenamiento de los agentes que realizan la vigilancia y respuesta en salud publica a nivel nacional, subnacional o en la región de las américas.</v>
          </cell>
          <cell r="N75" t="str">
            <v>Directa por Ciencia y Tecnología</v>
          </cell>
          <cell r="V75">
            <v>45288</v>
          </cell>
          <cell r="W75"/>
        </row>
        <row r="76">
          <cell r="A76" t="str">
            <v>302-23</v>
          </cell>
          <cell r="B76">
            <v>540</v>
          </cell>
          <cell r="C76">
            <v>45251</v>
          </cell>
          <cell r="E76" t="str">
            <v>Solicitud de contratación GESTION DEL CONOCIMIENTO SWAP SAS</v>
          </cell>
          <cell r="F76">
            <v>365</v>
          </cell>
          <cell r="M76" t="str">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v>
          </cell>
          <cell r="N76" t="str">
            <v>Directa prestación de servicios</v>
          </cell>
          <cell r="V76">
            <v>45302</v>
          </cell>
          <cell r="W76"/>
        </row>
        <row r="77">
          <cell r="A77" t="str">
            <v>302-22</v>
          </cell>
          <cell r="B77">
            <v>539</v>
          </cell>
          <cell r="C77">
            <v>45246</v>
          </cell>
          <cell r="E77" t="str">
            <v>Solicitud de contratación Jose Gregorio Mojica Pacheco</v>
          </cell>
          <cell r="F77">
            <v>302</v>
          </cell>
          <cell r="M77"/>
          <cell r="N77" t="str">
            <v>Directa prestación de servicios</v>
          </cell>
          <cell r="V77"/>
          <cell r="W77" t="str">
            <v>El área técnica desiste del proceso.</v>
          </cell>
        </row>
        <row r="78">
          <cell r="A78" t="str">
            <v>302-21</v>
          </cell>
          <cell r="B78">
            <v>538</v>
          </cell>
          <cell r="C78">
            <v>45246</v>
          </cell>
          <cell r="E78" t="str">
            <v>Solicitud de contratación Karoll Fernanda Paez Ramirez</v>
          </cell>
          <cell r="F78">
            <v>365</v>
          </cell>
          <cell r="M78" t="str">
            <v xml:space="preserve"> Prestar servicios profesionales especializados a favor del INS para la formulación de proyectos de  investigación permitiendo la respuesta institucional para las funciones propias enmarcadas en actividades de  Ciencia, Tecnología e Innovación.</v>
          </cell>
          <cell r="N78" t="str">
            <v>Directa prestación de servicios</v>
          </cell>
          <cell r="V78">
            <v>45281</v>
          </cell>
          <cell r="W78"/>
        </row>
        <row r="79">
          <cell r="A79" t="str">
            <v>330-3-5</v>
          </cell>
          <cell r="B79">
            <v>537</v>
          </cell>
          <cell r="C79">
            <v>45244</v>
          </cell>
          <cell r="E79" t="str">
            <v>Solicitud de contratación Jesica Smith Rodríguez López</v>
          </cell>
          <cell r="F79">
            <v>384</v>
          </cell>
          <cell r="M79" t="str">
            <v>Desarrollar productos de nuevo conocimiento que contribuyan a la generación de un protocolo de investigación para la evaluación de los efectos en salud asociados a la exposición ocupacional y ambiental en habitantes de la cuenca del rio Suratá.</v>
          </cell>
          <cell r="N79" t="str">
            <v>Directa prestación de servicios</v>
          </cell>
          <cell r="V79">
            <v>45288</v>
          </cell>
          <cell r="W79"/>
        </row>
        <row r="80">
          <cell r="A80" t="str">
            <v>330-3-4</v>
          </cell>
          <cell r="B80">
            <v>536</v>
          </cell>
          <cell r="C80">
            <v>45244</v>
          </cell>
          <cell r="E80" t="str">
            <v>Solicitud de contratación Ana Beatriz Vásquez Rodríguez</v>
          </cell>
          <cell r="F80">
            <v>384</v>
          </cell>
          <cell r="M80" t="str">
            <v>Desarrollar productos de nuevo conocimiento que contribuyan a la generación de un protocolo de investigación para la evaluación de los efectos en salud asociados a la exposición ocupacional y ambiental en habitantes de la cuenca del rio Suratá.</v>
          </cell>
          <cell r="N80" t="str">
            <v>Directa prestación de servicios</v>
          </cell>
          <cell r="V80">
            <v>45288</v>
          </cell>
          <cell r="W80"/>
        </row>
        <row r="81">
          <cell r="A81" t="str">
            <v>335-37</v>
          </cell>
          <cell r="B81">
            <v>535</v>
          </cell>
          <cell r="C81">
            <v>45244</v>
          </cell>
          <cell r="E81" t="str">
            <v>Solicitud de contratación Luis Caicedo Valbuena</v>
          </cell>
          <cell r="F81">
            <v>369</v>
          </cell>
          <cell r="M81" t="str">
            <v xml:space="preserve">Prestar servicios profesionales especializados para dar seguimiento financiero administrativo, así como el monitoreo y seguimiento de las actividades relacionadas con el proyecto de Sostenibilidad de la etapa desarrollo del Instituto Nacional de Salud de Colombia en respuesta a emergencias de salud pública y su desarrollo como centro de excelencia para américa latina </v>
          </cell>
          <cell r="N81" t="str">
            <v>Directa prestación de servicios</v>
          </cell>
          <cell r="V81">
            <v>45279</v>
          </cell>
          <cell r="W81"/>
        </row>
        <row r="82">
          <cell r="A82" t="str">
            <v>360-12</v>
          </cell>
          <cell r="B82">
            <v>534</v>
          </cell>
          <cell r="C82">
            <v>45240</v>
          </cell>
          <cell r="E82" t="str">
            <v xml:space="preserve">Solicitud proceso invitación cuantía menor - Compra Incubadora de Laboratorio </v>
          </cell>
          <cell r="F82">
            <v>360</v>
          </cell>
          <cell r="M82" t="str">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v>
          </cell>
          <cell r="N82" t="str">
            <v>Invitación Cuantía Inferior (50)</v>
          </cell>
          <cell r="V82"/>
          <cell r="W82" t="str">
            <v xml:space="preserve">Se solicita cancelacion de radicacion, Debido a que se compró la incubadora por parte del INS, agradezco eliminar la solicitud de este proceso, pues serán requeridos otros equipos, una vez sean aprobados por CDC. </v>
          </cell>
        </row>
        <row r="83">
          <cell r="A83" t="str">
            <v>341-13</v>
          </cell>
          <cell r="B83" t="str">
            <v>533-2</v>
          </cell>
          <cell r="C83">
            <v>45237</v>
          </cell>
          <cell r="E83" t="str">
            <v>Solicitud proceso invitación cuantía menor - Adquisición reactivos para fortalecimiento de la vigilancia molecular</v>
          </cell>
          <cell r="F83" t="str">
            <v>341 - 377</v>
          </cell>
          <cell r="M83" t="str">
            <v>Adquirir reactivos necesarios para continuar el desarrollo del proyecto “Fortalecimiento de la Vigilancia molecular de la resistencia a antimaláricos y delecion del gen PfhrP2 en Colombia”.</v>
          </cell>
          <cell r="N83" t="str">
            <v>Invitación Cuantía Inferior (50)</v>
          </cell>
          <cell r="V83">
            <v>45309</v>
          </cell>
          <cell r="W83"/>
        </row>
        <row r="84">
          <cell r="A84" t="str">
            <v>341-13</v>
          </cell>
          <cell r="B84" t="str">
            <v>533-1</v>
          </cell>
          <cell r="C84">
            <v>45237</v>
          </cell>
          <cell r="E84" t="str">
            <v>Solicitud proceso invitación cuantía menor - Adquisición reactivos para fortalecimiento de la vigilancia molecular</v>
          </cell>
          <cell r="F84" t="str">
            <v>341 - 377</v>
          </cell>
          <cell r="M84" t="str">
            <v>Adquirir reactivos necesarios para continuar el desarrollo del proyecto “Fortalecimiento de la Vigilancia molecular de la resistencia a antimaláricos y delecion del gen PfhrP2 en Colombia”.</v>
          </cell>
          <cell r="N84" t="str">
            <v>Invitación Cuantía Inferior (50)</v>
          </cell>
          <cell r="V84">
            <v>45309</v>
          </cell>
          <cell r="W84"/>
        </row>
        <row r="85">
          <cell r="A85" t="str">
            <v>N/A</v>
          </cell>
          <cell r="B85">
            <v>532</v>
          </cell>
          <cell r="C85">
            <v>45237</v>
          </cell>
          <cell r="E85" t="str">
            <v>Solicitud Adición, Prorroga y Modificación Contrato FEI-INS-024-2023 - Jeny Paola Vizcaino Gutierrez</v>
          </cell>
          <cell r="F85">
            <v>302</v>
          </cell>
          <cell r="M85" t="str">
            <v>Prestar sus servicios profesionales en favor del INS, para asesorar al FEI y a la Secretaría General del INS en las acciones relacionadas con las políticas de gestión  administrativa y ejecución de acciones para el fortalecimiento  y mantenimiento del Sistema Integrado de Gestión, articulado al cumplimiento de responsabilidades asociadas al Modelo Integrado de Planeación y Gestión.</v>
          </cell>
          <cell r="N85" t="str">
            <v>Adición, Prorroga Y Modificación</v>
          </cell>
          <cell r="V85">
            <v>45239</v>
          </cell>
          <cell r="W85"/>
        </row>
        <row r="86">
          <cell r="A86" t="str">
            <v>322-4</v>
          </cell>
          <cell r="B86">
            <v>531</v>
          </cell>
          <cell r="C86">
            <v>45233</v>
          </cell>
          <cell r="E86" t="str">
            <v>Solicitud de contratación Carlos Alberto Hernández Londoño</v>
          </cell>
          <cell r="F86" t="str">
            <v>335-372</v>
          </cell>
          <cell r="M86" t="str">
            <v>Apoyar las actividades de seguimiento al sistema de alerta temprana y mecanismo de disponibilidad y respuesta del grupo de gestión del riesgo y respuesta inmediata, así como la continuidad de los procesos de transferencia a los niveles subnacionales en la caja de herramientas.</v>
          </cell>
          <cell r="N86" t="str">
            <v>Directa prestación de servicios</v>
          </cell>
          <cell r="V86">
            <v>45270</v>
          </cell>
          <cell r="W86"/>
        </row>
        <row r="87">
          <cell r="A87" t="str">
            <v>N/A</v>
          </cell>
          <cell r="B87">
            <v>530</v>
          </cell>
          <cell r="C87">
            <v>45229</v>
          </cell>
          <cell r="E87" t="str">
            <v>Solicitud Adición, Prorroga y Modificación Contrato FEI-INS-002-2023 - Jenny Andrea Mendieta Rojas</v>
          </cell>
          <cell r="F87">
            <v>302</v>
          </cell>
          <cell r="M87" t="str">
            <v>Prestar sus servicios profesionales en favor del INS, para apoyar la gestión contable y financiera de los proyectos que se financian a través del Fondo Especial para Investigaciones incluyendo la validación de informes y estados financieros enviados por la Fiduciaria en el marco del contrato de fiducia mercantil para el manejo de los recursos del fondo.</v>
          </cell>
          <cell r="N87" t="str">
            <v>Adición, Prorroga Y Modificación</v>
          </cell>
          <cell r="V87">
            <v>45232</v>
          </cell>
          <cell r="W87"/>
        </row>
        <row r="88">
          <cell r="A88" t="str">
            <v>323-41</v>
          </cell>
          <cell r="B88">
            <v>529</v>
          </cell>
          <cell r="C88">
            <v>45231</v>
          </cell>
          <cell r="E88" t="str">
            <v>Solicitud de contratación Kevin Jonathan Torres Castillo</v>
          </cell>
          <cell r="F88" t="str">
            <v>323-370</v>
          </cell>
          <cell r="M88" t="str">
            <v xml:space="preserve">Prestación de servicios profesionales para apoyar como oficial de comunicaciones, para el proyecto "Hacia la eliminación de la transmisión congénita de la enfermedad de Chagas en América Latina". </v>
          </cell>
          <cell r="N88" t="str">
            <v>Directa prestación de servicios</v>
          </cell>
          <cell r="V88">
            <v>45270</v>
          </cell>
          <cell r="W88"/>
        </row>
        <row r="89">
          <cell r="A89" t="str">
            <v>323-40</v>
          </cell>
          <cell r="B89">
            <v>528</v>
          </cell>
          <cell r="C89">
            <v>45231</v>
          </cell>
          <cell r="E89" t="str">
            <v>Solicitud de contratación Claudia Yaneth Rincon Acevedo</v>
          </cell>
          <cell r="F89">
            <v>323</v>
          </cell>
          <cell r="M89" t="str">
            <v>Prestar servicios profesionales como oficial de seguimiento y evaluación M&amp;E (Monitoring and Evaluation), responsable del desarrollo y fortalecimiento de los procedimientos de seguimiento técnico-científico, evaluación y aprendizaje, con el fin de alcanzar los resultados del proyecto "Hacia la eliminación de la transmisión congénita de la enfermedad de Chagas en América Latina".</v>
          </cell>
          <cell r="N89" t="str">
            <v>Directa prestación de servicios</v>
          </cell>
          <cell r="V89">
            <v>45233</v>
          </cell>
          <cell r="W89"/>
        </row>
        <row r="90">
          <cell r="A90" t="str">
            <v>323-39</v>
          </cell>
          <cell r="B90">
            <v>527</v>
          </cell>
          <cell r="C90">
            <v>45231</v>
          </cell>
          <cell r="E90" t="str">
            <v>Solicitud de contratación Juan Felipe Porras Villamil</v>
          </cell>
          <cell r="F90" t="str">
            <v>323-370</v>
          </cell>
          <cell r="M90" t="str">
            <v>Prestar servicios para Apoyar las actividades relacionadas con el ensayo clínico con el fin de alcanzar los resultados del proyecto "Hacia la eliminación de la transmisión congénita de la enfermedad de Chagas en América Latina".</v>
          </cell>
          <cell r="N90" t="str">
            <v>Directa prestación de servicios</v>
          </cell>
          <cell r="V90">
            <v>45270</v>
          </cell>
          <cell r="W90"/>
        </row>
        <row r="91">
          <cell r="A91" t="str">
            <v>323-38</v>
          </cell>
          <cell r="B91">
            <v>526</v>
          </cell>
          <cell r="C91">
            <v>45231</v>
          </cell>
          <cell r="E91" t="str">
            <v>Solicitud de contratación Diana Carolina Lopez Achury</v>
          </cell>
          <cell r="F91" t="str">
            <v>323-370</v>
          </cell>
          <cell r="M91" t="str">
            <v>Prestar servicios para Apoyar las actividades relacionadas con el protocolo de implementación con el fin de alcanzar los resultados del proyecto "Hacia la eliminación de la transmisión congénita de la enfermedad de Chagas en América Latina".</v>
          </cell>
          <cell r="N91" t="str">
            <v>Directa prestación de servicios</v>
          </cell>
          <cell r="V91">
            <v>45270</v>
          </cell>
          <cell r="W91"/>
        </row>
        <row r="92">
          <cell r="A92" t="str">
            <v>N/A</v>
          </cell>
          <cell r="B92">
            <v>525</v>
          </cell>
          <cell r="C92">
            <v>45226</v>
          </cell>
          <cell r="E92" t="str">
            <v>Solicitud de Reinicio contrato FEI-INS 167-2023 - Sandra Milena Rivera Vargas</v>
          </cell>
          <cell r="F92">
            <v>344</v>
          </cell>
          <cell r="M92" t="str">
            <v>Prestar sus servicios profesionales en favor del INS, para brindar apoyo en el análisis epidemiológico de eventos transmisibles de interés para la salud pública según lineamientos establecidos.</v>
          </cell>
          <cell r="N92" t="str">
            <v>Reinicio</v>
          </cell>
          <cell r="V92"/>
          <cell r="W92"/>
        </row>
        <row r="93">
          <cell r="A93" t="str">
            <v>302-20</v>
          </cell>
          <cell r="B93">
            <v>524</v>
          </cell>
          <cell r="C93">
            <v>45223</v>
          </cell>
          <cell r="E93" t="str">
            <v>Solicitud de contratación Jorge Alfonso Restrepo Arango</v>
          </cell>
          <cell r="F93">
            <v>302</v>
          </cell>
          <cell r="M93" t="str">
            <v>Apoyar las actividades contables a cargo del Grupo Fondo Especial para Investigaciones del INS, en especial aquellas relacionadas con la ejecución presupuestal de los proyectos de investigación que cuentan con recursos en el Patrimonio Autónomo Fondo Especial para Investigaciones FEI.</v>
          </cell>
          <cell r="N93" t="str">
            <v>Directa prestación de servicios</v>
          </cell>
          <cell r="V93">
            <v>45231</v>
          </cell>
          <cell r="W93"/>
        </row>
        <row r="94">
          <cell r="A94" t="str">
            <v>302-19</v>
          </cell>
          <cell r="B94">
            <v>523</v>
          </cell>
          <cell r="C94">
            <v>45223</v>
          </cell>
          <cell r="E94" t="str">
            <v>Solicitud de contratación Yesid Hernando Torres Barbosa</v>
          </cell>
          <cell r="F94">
            <v>302</v>
          </cell>
          <cell r="M94" t="str">
            <v>Prestar servicios profesionales especializados para la definición y seguimiento de la planeación estratégica del Fondo Especial de Investigación y del Instituto Nacional de Salud, permitiendo respuesta institucional para las funciones propias enmarcadas en actividades de Ciencia, Tecnología e Innovación.</v>
          </cell>
          <cell r="N94" t="str">
            <v>Directa prestación de servicios</v>
          </cell>
          <cell r="V94">
            <v>45232</v>
          </cell>
          <cell r="W94"/>
        </row>
        <row r="95">
          <cell r="A95" t="str">
            <v>322-48</v>
          </cell>
          <cell r="B95">
            <v>522</v>
          </cell>
          <cell r="C95">
            <v>45219</v>
          </cell>
          <cell r="E95" t="str">
            <v>Solicitud de contratación Juan Sebastian Velasquez Montoya</v>
          </cell>
          <cell r="F95">
            <v>335</v>
          </cell>
          <cell r="M95" t="str">
            <v>Fortalecer los enfoques analíticos de los eventos de interés en salud pública en el marco de desarrollo de tableros de control dentro del enfoque sindrómico desde las líneas dispuestas por la subdirección de prevención, vigilancia y control en salud pública.</v>
          </cell>
          <cell r="N95" t="str">
            <v>Directa prestación de servicios</v>
          </cell>
          <cell r="V95">
            <v>45229</v>
          </cell>
          <cell r="W95"/>
        </row>
        <row r="96">
          <cell r="A96" t="str">
            <v>338-12</v>
          </cell>
          <cell r="B96">
            <v>521</v>
          </cell>
          <cell r="C96">
            <v>45220</v>
          </cell>
          <cell r="E96" t="str">
            <v>Solicitud de contratación Mauricio Prieto Peña</v>
          </cell>
          <cell r="F96">
            <v>338</v>
          </cell>
          <cell r="M96" t="str">
            <v>Implementar y hacer funcional bajo los lineamientos de OTICS – INS, y la tecnología de Sharepoint el micrositio “micología para todos”, dando cumplimiento a la estrategia 3. “target and train” ante el ”Centro para el Control y Prevención de Enfermedades” (CDC) del proyecto "Strengthening of laboratory based surveillance and diagnostic capacity for fungal diseases in Colombia", bajo ”Notification of Award” (NOA) NU51CK000316”.</v>
          </cell>
          <cell r="N96" t="str">
            <v>Directa prestación de servicios</v>
          </cell>
          <cell r="V96">
            <v>45231</v>
          </cell>
          <cell r="W96"/>
        </row>
        <row r="97">
          <cell r="A97" t="str">
            <v>N/A</v>
          </cell>
          <cell r="B97">
            <v>520</v>
          </cell>
          <cell r="C97">
            <v>45217</v>
          </cell>
          <cell r="E97" t="str">
            <v>Solicitud Modificación Contrato FEI-INS 176-2023 - REDCOMPUTO LTDA</v>
          </cell>
          <cell r="F97">
            <v>337</v>
          </cell>
          <cell r="M97" t="str">
            <v>Adquisición de hardware, software, servidor y licencias para el INS,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v>
          </cell>
          <cell r="N97" t="str">
            <v>Modificación</v>
          </cell>
          <cell r="V97">
            <v>45231</v>
          </cell>
          <cell r="W97" t="str">
            <v>La imputación presupuestal de los CDRs quedaría de la siguiente manera: SIFI 337 - CDR 676: $49.428.000 | SIFI 322 - CDR 677: $1.809.333 | SIFI 322 - CDR 678: $319.811.230 |SIFI 322 - CDR 685: $154.088.623,70|  SIFI 335 - CDR 775: $295.340.931 | SIFI 335 - CDR 681: $28.652.582,30</v>
          </cell>
        </row>
        <row r="98">
          <cell r="A98" t="str">
            <v>339-40</v>
          </cell>
          <cell r="B98">
            <v>519</v>
          </cell>
          <cell r="C98">
            <v>45217</v>
          </cell>
          <cell r="E98" t="str">
            <v>Solicitud de contratación Curso Buenas Prácticas Clínicas</v>
          </cell>
          <cell r="F98">
            <v>344</v>
          </cell>
          <cell r="M98" t="str">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v>
          </cell>
          <cell r="N98" t="str">
            <v>Directa prestación de servicios</v>
          </cell>
          <cell r="V98">
            <v>45223</v>
          </cell>
          <cell r="W98" t="str">
            <v>La imputación presupuestal de los CDRs quedaría de la siguiente manera: SIFI 344 - CDR 857: $ 1.358.500,00 | SIFI 339 - CDR 856: $ 1.287.000,00</v>
          </cell>
        </row>
        <row r="99">
          <cell r="A99" t="str">
            <v>344-21</v>
          </cell>
          <cell r="B99">
            <v>519</v>
          </cell>
          <cell r="C99">
            <v>45217</v>
          </cell>
          <cell r="E99" t="str">
            <v>Solicitud de contratación Curso Buenas Prácticas Clínicas</v>
          </cell>
          <cell r="F99">
            <v>344</v>
          </cell>
          <cell r="M99" t="str">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v>
          </cell>
          <cell r="N99" t="str">
            <v>Directa prestación de servicios</v>
          </cell>
          <cell r="V99">
            <v>45223</v>
          </cell>
          <cell r="W99" t="str">
            <v>La imputación presupuestal de los CDRs quedaría de la siguiente manera: SIFI 344 - CDR 857: $ 1.358.500,00 | SIFI 339 - CDR 856: $ 1.287.000,00</v>
          </cell>
        </row>
        <row r="100">
          <cell r="A100" t="str">
            <v>322-15</v>
          </cell>
          <cell r="B100">
            <v>518</v>
          </cell>
          <cell r="C100">
            <v>45212</v>
          </cell>
          <cell r="E100" t="str">
            <v>Solicitud de contratación Oscar Giovanny Casas Lozano</v>
          </cell>
          <cell r="F100">
            <v>335</v>
          </cell>
          <cell r="M100" t="str">
            <v>Desarrollar rutinas y estrategias de análisis estadístico para fortalecer las herramientas de vigilancia de los eventos sindrómicos concertados con la Dirección de Vigilancia y Análisis de Riesgo en Salud Pública.</v>
          </cell>
          <cell r="N100" t="str">
            <v>Directa prestación de servicios</v>
          </cell>
          <cell r="V100">
            <v>45229</v>
          </cell>
          <cell r="W100"/>
        </row>
        <row r="101">
          <cell r="A101" t="str">
            <v>N/A</v>
          </cell>
          <cell r="B101">
            <v>517</v>
          </cell>
          <cell r="C101">
            <v>45212</v>
          </cell>
          <cell r="E101" t="str">
            <v>Solicitud de suspensión contrato FEI-INS 167-2023 - Sandra Milena Rivera Vargas</v>
          </cell>
          <cell r="F101">
            <v>344</v>
          </cell>
          <cell r="M101" t="str">
            <v>Prestar sus servicios profesionales en favor del INS, para brindar apoyo en el análisis epidemiológico de eventos transmisibles de interés para la salud pública según lineamientos establecidos.</v>
          </cell>
          <cell r="N101" t="str">
            <v>Suspensión</v>
          </cell>
          <cell r="V101">
            <v>45217</v>
          </cell>
          <cell r="W101"/>
        </row>
        <row r="102">
          <cell r="A102" t="str">
            <v>302-18</v>
          </cell>
          <cell r="B102">
            <v>516</v>
          </cell>
          <cell r="C102">
            <v>45212</v>
          </cell>
          <cell r="E102" t="str">
            <v>Solicitud de contratación Carlos Mario Patarroyo Castillo</v>
          </cell>
          <cell r="F102">
            <v>302</v>
          </cell>
          <cell r="M102" t="str">
            <v>Prestar servicios profesionales especializados acompañando a las diferentes direcciones del Instituto Nacional de Salud, para la formulación, presentación y seguimiento de proyectos de investigación a nivel nacional e internacional, permitiendo respuesta institucional para las funciones propias enmarcadas en actividades de Ciencia, Tecnología e Innovación.</v>
          </cell>
          <cell r="N102" t="str">
            <v>Directa prestación de servicios</v>
          </cell>
          <cell r="V102">
            <v>45229</v>
          </cell>
          <cell r="W102"/>
        </row>
        <row r="103">
          <cell r="A103" t="str">
            <v>344-12</v>
          </cell>
          <cell r="B103">
            <v>515</v>
          </cell>
          <cell r="C103">
            <v>45212</v>
          </cell>
          <cell r="E103" t="str">
            <v>Solicitud proceso invitación cuantía menor - Adquirir refrigerador/congelador</v>
          </cell>
          <cell r="F103" t="str">
            <v>344|341|339</v>
          </cell>
          <cell r="M103" t="str">
            <v>Adquirir elementos de oficina y papelería necesarios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ell>
          <cell r="N103" t="str">
            <v>Invitación Cuantía Inferior (50)</v>
          </cell>
          <cell r="V103">
            <v>45272</v>
          </cell>
          <cell r="W103" t="str">
            <v>La imputación presupuestal de los CDRs quedaría de la siguiente manera: SIFI 344 - CDR 767: $ 9.324.031,99 | SIFI 341 - CDR 666: $ 2.397.064,60 | SIFI 339 - CDR 778: $ 16.871.504,65</v>
          </cell>
        </row>
        <row r="104">
          <cell r="A104" t="str">
            <v>341-14</v>
          </cell>
          <cell r="B104">
            <v>515</v>
          </cell>
          <cell r="C104">
            <v>45212</v>
          </cell>
          <cell r="E104" t="str">
            <v>Solicitud proceso invitación cuantía menor - Adquirir refrigerador/congelador</v>
          </cell>
          <cell r="F104" t="str">
            <v>344|341|339</v>
          </cell>
          <cell r="M104" t="str">
            <v>Adquirir elementos de oficina y papelería necesarios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ell>
          <cell r="N104" t="str">
            <v>Invitación Cuantía Inferior (50)</v>
          </cell>
          <cell r="V104">
            <v>45272</v>
          </cell>
          <cell r="W104" t="str">
            <v>La imputación presupuestal de los CDRs quedaría de la siguiente manera: SIFI 344 - CDR 767: $ 9.324.031,99 | SIFI 341 - CDR 666: $ 2.397.064,60 | SIFI 339 - CDR 778: $ 16.871.504,65</v>
          </cell>
        </row>
        <row r="105">
          <cell r="A105" t="str">
            <v>339-36</v>
          </cell>
          <cell r="B105">
            <v>515</v>
          </cell>
          <cell r="C105">
            <v>45212</v>
          </cell>
          <cell r="E105" t="str">
            <v>Solicitud proceso invitación cuantía menor - Adquirir refrigerador/congelador</v>
          </cell>
          <cell r="F105" t="str">
            <v>344|341|339</v>
          </cell>
          <cell r="M105" t="str">
            <v xml:space="preserve">Adquirir elementos de oficina y papelería necesarios para el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v>
          </cell>
          <cell r="N105" t="str">
            <v>Invitación Cuantía Inferior (50)</v>
          </cell>
          <cell r="V105">
            <v>45272</v>
          </cell>
          <cell r="W105" t="str">
            <v>La imputación presupuestal de los CDRs quedaría de la siguiente manera: SIFI 344 - CDR 767: $ 9.324.031,99 | SIFI 341 - CDR 666: $ 2.397.064,60 | SIFI 339 - CDR 778: $ 16.871.504,65</v>
          </cell>
        </row>
        <row r="106">
          <cell r="A106" t="str">
            <v>341-12</v>
          </cell>
          <cell r="B106">
            <v>514</v>
          </cell>
          <cell r="C106">
            <v>45210</v>
          </cell>
          <cell r="E106" t="str">
            <v>Solicitud de contratación Aravy Geohanna Suarez Jurado</v>
          </cell>
          <cell r="F106">
            <v>341</v>
          </cell>
          <cell r="M106" t="str">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v>
          </cell>
          <cell r="N106" t="str">
            <v>Directa prestación de servicios</v>
          </cell>
          <cell r="V106">
            <v>45231</v>
          </cell>
          <cell r="W106"/>
        </row>
        <row r="107">
          <cell r="A107" t="str">
            <v>358-1</v>
          </cell>
          <cell r="B107">
            <v>513</v>
          </cell>
          <cell r="C107">
            <v>45208</v>
          </cell>
          <cell r="E107" t="str">
            <v xml:space="preserve">Solicitud proceso invitación cuantía menor - Adquirir tabletas e impresora de etiquetas </v>
          </cell>
          <cell r="F107" t="str">
            <v>338-374|339-375|358-379</v>
          </cell>
          <cell r="M107" t="str">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ell>
          <cell r="N107" t="str">
            <v>Invitación Cuantía Inferior (50)</v>
          </cell>
          <cell r="V107">
            <v>45285</v>
          </cell>
          <cell r="W107" t="str">
            <v>La imputación presupuestal de los CDRs quedaría de la siguiente manera: SIFI 338-374 - CDR 620: $ 2.898.000,00| SIFI 339-375 - CDR 658: $ 5.796.000,00 | SIFI 358-379 - CDR 569: $ 5.796.000,00</v>
          </cell>
        </row>
        <row r="108">
          <cell r="A108" t="str">
            <v>339-24</v>
          </cell>
          <cell r="B108" t="str">
            <v>513-2</v>
          </cell>
          <cell r="C108">
            <v>45208</v>
          </cell>
          <cell r="E108" t="str">
            <v xml:space="preserve">Solicitud proceso invitación cuantía menor - Adquirir tabletas e impresora de etiquetas </v>
          </cell>
          <cell r="F108" t="str">
            <v>338-374|339-375|358-379</v>
          </cell>
          <cell r="M108" t="str">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ell>
          <cell r="N108" t="str">
            <v>Invitación Cuantía Inferior (50)</v>
          </cell>
          <cell r="V108">
            <v>45285</v>
          </cell>
          <cell r="W108" t="str">
            <v>La imputación presupuestal de los CDRs quedaría de la siguiente manera: SIFI 338-374 - CDR 620: $ 2.898.000,00| SIFI 339-375 - CDR 658: $ 5.796.000,00 | SIFI 358-379 - CDR 569: $ 5.796.000,00</v>
          </cell>
        </row>
        <row r="109">
          <cell r="A109" t="str">
            <v>338-11</v>
          </cell>
          <cell r="B109" t="str">
            <v>513-1</v>
          </cell>
          <cell r="C109">
            <v>45208</v>
          </cell>
          <cell r="E109" t="str">
            <v xml:space="preserve">Solicitud proceso invitación cuantía menor - Adquirir tabletas e impresora de etiquetas </v>
          </cell>
          <cell r="F109" t="str">
            <v>338-374</v>
          </cell>
          <cell r="M109" t="str">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ell>
          <cell r="N109" t="str">
            <v>Invitación Cuantía Inferior (50)</v>
          </cell>
          <cell r="V109">
            <v>45285</v>
          </cell>
          <cell r="W109" t="str">
            <v>La imputación presupuestal de los CDRs quedaría de la siguiente manera: SIFI 338-374 - CDR 620: $ 4.051.056,00 - CDR 744: $ 449.286,00</v>
          </cell>
        </row>
        <row r="110">
          <cell r="A110" t="str">
            <v>335-20</v>
          </cell>
          <cell r="B110">
            <v>512</v>
          </cell>
          <cell r="C110">
            <v>45208</v>
          </cell>
          <cell r="E110" t="str">
            <v>Solicitud de contratación Andrea Garcia Salazar</v>
          </cell>
          <cell r="F110">
            <v>335</v>
          </cell>
          <cell r="M110" t="str">
            <v>Prestar servicios profesionales para la realización de análisis en temas de interés en salud pública con enfoque de género y métodos de investigación cualitativa, en el marco de los temas de las necesidades definidas por el ONS._x000D_</v>
          </cell>
          <cell r="N110" t="str">
            <v>Directa prestación de servicios</v>
          </cell>
          <cell r="V110">
            <v>45223</v>
          </cell>
          <cell r="W110"/>
        </row>
        <row r="111">
          <cell r="A111" t="str">
            <v>335-19</v>
          </cell>
          <cell r="B111">
            <v>511</v>
          </cell>
          <cell r="C111">
            <v>45208</v>
          </cell>
          <cell r="E111" t="str">
            <v>Solicitud de contratación Maria Carolina Bonilla Pineda</v>
          </cell>
          <cell r="F111">
            <v>335</v>
          </cell>
          <cell r="M111" t="str">
            <v>Brindar apoyo profesional en la generación de tableros de control para las poblaciones especiales priorizadas por el grupo de gestión de riesgo y respuesta inmediata, que permitan la actualización semanal de información y que sean útiles para la toma de decisiones.</v>
          </cell>
          <cell r="N111" t="str">
            <v>Directa prestación de servicios</v>
          </cell>
          <cell r="V111">
            <v>45223</v>
          </cell>
          <cell r="W111"/>
        </row>
        <row r="112">
          <cell r="A112" t="str">
            <v>335-18</v>
          </cell>
          <cell r="B112">
            <v>510</v>
          </cell>
          <cell r="C112">
            <v>45208</v>
          </cell>
          <cell r="E112" t="str">
            <v>Solicitud de contratación Martha Cristina Santana León</v>
          </cell>
          <cell r="F112">
            <v>335</v>
          </cell>
          <cell r="M112" t="str">
            <v xml:space="preserve">Desarrollar actividades de articulación interinstitucional para la vigilancia en salud pública de la muerte en menor de cinco años por infección respiratoria aguda, enfermedad diarreica agua y desnutrición aguda moderada y severa en las entidades territoriales priorizadas. 
 </v>
          </cell>
          <cell r="N112" t="str">
            <v>Directa prestación de servicios</v>
          </cell>
          <cell r="V112">
            <v>45229</v>
          </cell>
          <cell r="W112"/>
        </row>
        <row r="113">
          <cell r="A113" t="str">
            <v>323-37</v>
          </cell>
          <cell r="B113">
            <v>509</v>
          </cell>
          <cell r="C113">
            <v>45204</v>
          </cell>
          <cell r="E113" t="str">
            <v>Solicitud de contratación Juan Carlos Figueroa Godoy</v>
          </cell>
          <cell r="F113">
            <v>323</v>
          </cell>
          <cell r="M113" t="str">
            <v>Desarrollar el rol de Oficial de Administración y Logística del proyecto "Hacia la eliminación de la transmisión congénita de la enfermedad de Chagas en América Latina"; además de asesorar a la Secretaría General del INS, en el acompañamiento y asistencia técnica para el fortalecimiento de dicha Entidad en el marco de los procesos y proyectos que se requieren para la debida gestión del Instituto Nacional de Salud.</v>
          </cell>
          <cell r="N113" t="str">
            <v>Directa prestación de servicios</v>
          </cell>
          <cell r="V113">
            <v>45223</v>
          </cell>
          <cell r="W113"/>
        </row>
        <row r="114">
          <cell r="A114" t="str">
            <v>N/A</v>
          </cell>
          <cell r="B114">
            <v>508</v>
          </cell>
          <cell r="C114">
            <v>45202</v>
          </cell>
          <cell r="E114" t="str">
            <v>Solicitud De Reinicio Contrato FEI-INS 089-2022 - Marysol González Hormiga</v>
          </cell>
          <cell r="F114">
            <v>335</v>
          </cell>
          <cell r="M114" t="str">
            <v>Apoyar las actividades de formación de talento humano para la vigilancia en salud pública.</v>
          </cell>
          <cell r="N114" t="str">
            <v>Modificación</v>
          </cell>
          <cell r="V114">
            <v>45205</v>
          </cell>
          <cell r="W114"/>
        </row>
        <row r="115">
          <cell r="A115" t="str">
            <v>335-2</v>
          </cell>
          <cell r="B115">
            <v>507</v>
          </cell>
          <cell r="C115">
            <v>45201</v>
          </cell>
          <cell r="E115" t="str">
            <v>Solicitud de contratación Capacitación Bioinformática y filogenética</v>
          </cell>
          <cell r="F115">
            <v>335</v>
          </cell>
          <cell r="M115" t="str">
            <v xml:space="preserve">Prestar servicio de capacitación y/o entrenamiento en bioinformática y análisis filogenéticos, con aplicaciones para el estudio de parasitología, micobacterias, microbiología y virología. </v>
          </cell>
          <cell r="N115" t="str">
            <v>Directa prestación de servicios</v>
          </cell>
          <cell r="V115">
            <v>45229</v>
          </cell>
          <cell r="W115" t="str">
            <v>CONTRATACIÓN DIRECTA – PRESTACIÓN DE SERVICIOS PROFESIONALES CON PERSONA JURÍDICA</v>
          </cell>
        </row>
        <row r="116">
          <cell r="A116" t="str">
            <v>338-3</v>
          </cell>
          <cell r="B116" t="str">
            <v>506-3</v>
          </cell>
          <cell r="C116">
            <v>45198</v>
          </cell>
          <cell r="E116" t="str">
            <v xml:space="preserve">Solicitud proceso invitación cuantía menor - Adquisición Insumos y Reactivos </v>
          </cell>
          <cell r="F116" t="str">
            <v>338-374</v>
          </cell>
          <cell r="M116" t="str">
            <v>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v>
          </cell>
          <cell r="N116" t="str">
            <v>Invitación Cuantía Inferior (50)</v>
          </cell>
          <cell r="V116">
            <v>45279</v>
          </cell>
          <cell r="W116"/>
        </row>
        <row r="117">
          <cell r="A117" t="str">
            <v>338-3</v>
          </cell>
          <cell r="B117" t="str">
            <v>506-2</v>
          </cell>
          <cell r="C117">
            <v>45198</v>
          </cell>
          <cell r="E117" t="str">
            <v xml:space="preserve">Solicitud proceso invitación cuantía menor - Adquisición Insumos y Reactivos </v>
          </cell>
          <cell r="F117" t="str">
            <v>338-374</v>
          </cell>
          <cell r="M117" t="str">
            <v>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v>
          </cell>
          <cell r="N117" t="str">
            <v>Invitación Cuantía Inferior (50)</v>
          </cell>
          <cell r="V117">
            <v>45279</v>
          </cell>
          <cell r="W117"/>
        </row>
        <row r="118">
          <cell r="A118" t="str">
            <v>338-3</v>
          </cell>
          <cell r="B118" t="str">
            <v>506-1</v>
          </cell>
          <cell r="C118">
            <v>45198</v>
          </cell>
          <cell r="E118" t="str">
            <v xml:space="preserve">Solicitud proceso invitación cuantía menor - Adquisición Insumos y Reactivos </v>
          </cell>
          <cell r="F118" t="str">
            <v>338-374</v>
          </cell>
          <cell r="M118" t="str">
            <v>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v>
          </cell>
          <cell r="N118" t="str">
            <v>Invitación Cuantía Inferior (50)</v>
          </cell>
          <cell r="V118">
            <v>45279</v>
          </cell>
          <cell r="W118"/>
        </row>
        <row r="119">
          <cell r="A119" t="str">
            <v>N/A</v>
          </cell>
          <cell r="B119">
            <v>505</v>
          </cell>
          <cell r="C119">
            <v>45197</v>
          </cell>
          <cell r="E119" t="str">
            <v>Solicitud cotización Equipo Quimiolab</v>
          </cell>
          <cell r="F119"/>
          <cell r="M119"/>
          <cell r="N119" t="str">
            <v>Cotización</v>
          </cell>
          <cell r="V119"/>
          <cell r="W119"/>
        </row>
        <row r="120">
          <cell r="A120" t="str">
            <v>N/A</v>
          </cell>
          <cell r="B120">
            <v>504</v>
          </cell>
          <cell r="C120">
            <v>45197</v>
          </cell>
          <cell r="E120" t="str">
            <v>Solicitud Adición, Prorroga y Modificación Contrato FEI-INS 079-2023 - ICONOI S.A.</v>
          </cell>
          <cell r="F120">
            <v>335</v>
          </cell>
          <cell r="M120" t="str">
            <v xml:space="preserve">Prestar servicios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v>
          </cell>
          <cell r="N120" t="str">
            <v>Adición, Prorroga Y Modificación</v>
          </cell>
          <cell r="V120">
            <v>45222</v>
          </cell>
          <cell r="W120" t="str">
            <v>La imputación presupuestal de los CDRs quedaría de la siguiente manera: SIFI 335 - CDR 824: $ 58.670.000,00 | SIFI 335 - CDR 823: $ 50.000.000,00 | SIFI 335 - CDR 821: $ 86.490.000,00</v>
          </cell>
        </row>
        <row r="121">
          <cell r="A121" t="str">
            <v>N/A</v>
          </cell>
          <cell r="B121">
            <v>503</v>
          </cell>
          <cell r="C121">
            <v>45196</v>
          </cell>
          <cell r="E121" t="str">
            <v>Solicitud Modificación Contrato FEI-INS 171-2023 - SISTETRONICS S.A.S</v>
          </cell>
          <cell r="F121">
            <v>335</v>
          </cell>
          <cell r="M121" t="str">
            <v>Adquisición de hardware, software, servidor y licencias para el INS,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v>
          </cell>
          <cell r="N121" t="str">
            <v>Modificación</v>
          </cell>
          <cell r="V121">
            <v>45207</v>
          </cell>
          <cell r="W121" t="str">
            <v>La imputación presupuestal de los CDRs quedaría de la siguiente manera: SIFI 335 - CDR 680: $291.165.463 | SIFI 335 - CDR 681: $212.903.017,35 | SIFI 335 - CDR 682: $672.900.000</v>
          </cell>
        </row>
        <row r="122">
          <cell r="A122" t="str">
            <v>N/A</v>
          </cell>
          <cell r="B122">
            <v>502</v>
          </cell>
          <cell r="C122">
            <v>45195</v>
          </cell>
          <cell r="E122" t="str">
            <v>Solicitud Adición, Prorroga Y Modificación Contrato FEI-INS 092-2023 - Holman Ricardo Rojas Tuta</v>
          </cell>
          <cell r="F122">
            <v>302</v>
          </cell>
          <cell r="M122" t="str">
            <v>Prestar servicios profesionales a favor del Instituto Nacional de Salud (INS), para asesorar jurídicamente a la Secretaría General en la estructuración y brindar acompañamiento en el proceso contractual para definir el nuevo operador fiduciario del Patrimonio Autónomo Fondo Especial para Investigaciones del INS.</v>
          </cell>
          <cell r="N122" t="str">
            <v>Adición, Prorroga Y Modificación</v>
          </cell>
          <cell r="V122">
            <v>45208</v>
          </cell>
          <cell r="W122"/>
        </row>
        <row r="123">
          <cell r="A123" t="str">
            <v>323-36</v>
          </cell>
          <cell r="B123">
            <v>501</v>
          </cell>
          <cell r="C123">
            <v>45194</v>
          </cell>
          <cell r="E123" t="str">
            <v>Solicitud de contratación Rosi Gineyda Barrera Velasco</v>
          </cell>
          <cell r="F123">
            <v>323</v>
          </cell>
          <cell r="M123" t="str">
            <v>Prestación de servicios para apoyar en la ejecución local como entrevistadora para el proyecto “Hacia la eliminación de la trasmisión congénita de la enfermedad de Chagas en América Latina”.</v>
          </cell>
          <cell r="N123" t="str">
            <v>Directa prestación de servicios</v>
          </cell>
          <cell r="V123">
            <v>45202</v>
          </cell>
          <cell r="W123" t="str">
            <v>apoyo a la gestión</v>
          </cell>
        </row>
        <row r="124">
          <cell r="A124" t="str">
            <v>335-16</v>
          </cell>
          <cell r="B124">
            <v>500</v>
          </cell>
          <cell r="C124">
            <v>45190</v>
          </cell>
          <cell r="E124" t="str">
            <v>Solicitud de contratación Maria Nathalia Vargas Florez</v>
          </cell>
          <cell r="F124">
            <v>335</v>
          </cell>
          <cell r="M124" t="str">
            <v>Apoyar en la implementación de secuenciación de genoma completo en el Laboratorio Nacional de Referencia del INS.</v>
          </cell>
          <cell r="N124" t="str">
            <v>Directa prestación de servicios</v>
          </cell>
          <cell r="V124">
            <v>45202</v>
          </cell>
          <cell r="W124"/>
        </row>
        <row r="125">
          <cell r="A125" t="str">
            <v>339-4</v>
          </cell>
          <cell r="B125">
            <v>499</v>
          </cell>
          <cell r="C125">
            <v>45190</v>
          </cell>
          <cell r="E125" t="str">
            <v>Solicitud de contratación Karina Ines Torres Caballero</v>
          </cell>
          <cell r="F125">
            <v>339</v>
          </cell>
          <cell r="M125" t="str">
            <v>Realizar las actividades técnicas y administrativas en el proyecto “Surveillance of Acute Febrile Illnes in two sentinel sites in Colombia” para analizar las muestras asociadas a virus respiratorios causantes de fiebre, como SARS-Cov2, influenza, RSV, entre otros, para realizar tipificación molecular por PCR y aislamiento viral.</v>
          </cell>
          <cell r="N125" t="str">
            <v>Directa prestación de servicios</v>
          </cell>
          <cell r="V125">
            <v>45216</v>
          </cell>
          <cell r="W125" t="str">
            <v>Se canceló el proceso debido a que no se aprobó el Visto Bueno por parte de Secretaría y Dirección General.</v>
          </cell>
        </row>
        <row r="126">
          <cell r="A126" t="str">
            <v>339-5</v>
          </cell>
          <cell r="B126">
            <v>498</v>
          </cell>
          <cell r="C126">
            <v>45190</v>
          </cell>
          <cell r="E126" t="str">
            <v>Solicitud de contratación Diana Carolina Di Filippo Villa</v>
          </cell>
          <cell r="F126">
            <v>339</v>
          </cell>
          <cell r="M126" t="str">
            <v>Realizar las actividades técnicas y administrativas en el proyecto “Surveillance of Acute Febrile Illnes in two sentinel sites in Colombia” para analizar las muestras asociadas a virus causantes de fiebre no respiratoria, como Dengue y otros arbovirus, para realizar tipificación molecular por PCR y aislamiento viral.</v>
          </cell>
          <cell r="N126" t="str">
            <v>Directa prestación de servicios</v>
          </cell>
          <cell r="V126">
            <v>45216</v>
          </cell>
          <cell r="W126" t="str">
            <v>Se canceló el proceso debido a que no se aprobó el Visto Bueno por parte de Secretaría y Dirección General.</v>
          </cell>
        </row>
        <row r="127">
          <cell r="A127" t="str">
            <v>N/A</v>
          </cell>
          <cell r="B127">
            <v>497</v>
          </cell>
          <cell r="C127">
            <v>45184</v>
          </cell>
          <cell r="E127" t="str">
            <v>Solicitud Adición, Prorroga y Modificación Contrato FEI-INS 157-2023 - Amalia Rodriguez Ortiz</v>
          </cell>
          <cell r="F127">
            <v>323</v>
          </cell>
          <cell r="M127" t="str">
            <v>Prestar sus servicios de apoyo a la gestión en favor del INS, para apoyar en la realización de entrevistas dentro de la fase de evaluación rápida del proyecto denominado: "Hacia la eliminación de la transmisión
congénita de la enfermedad de Chagas en América Latina" protocolo de Implementación.</v>
          </cell>
          <cell r="N127" t="str">
            <v>Adición, Prorroga Y Modificación</v>
          </cell>
          <cell r="V127">
            <v>45210</v>
          </cell>
          <cell r="W127"/>
        </row>
        <row r="128">
          <cell r="A128" t="str">
            <v>341-2</v>
          </cell>
          <cell r="B128">
            <v>496</v>
          </cell>
          <cell r="C128">
            <v>45187</v>
          </cell>
          <cell r="E128" t="str">
            <v>Solicitud de contratación Daren Estip Barreto Fonseca</v>
          </cell>
          <cell r="F128">
            <v>335</v>
          </cell>
          <cell r="M128" t="str">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v>
          </cell>
          <cell r="N128" t="str">
            <v>Directa prestación de servicios</v>
          </cell>
          <cell r="V128">
            <v>45197</v>
          </cell>
          <cell r="W128"/>
        </row>
        <row r="129">
          <cell r="A129" t="str">
            <v>335-15</v>
          </cell>
          <cell r="B129">
            <v>496</v>
          </cell>
          <cell r="C129">
            <v>45187</v>
          </cell>
          <cell r="E129" t="str">
            <v>Solicitud de contratación Daren Estip Barreto Fonseca</v>
          </cell>
          <cell r="F129">
            <v>335</v>
          </cell>
          <cell r="M129" t="str">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v>
          </cell>
          <cell r="N129" t="str">
            <v>Directa prestación de servicios</v>
          </cell>
          <cell r="V129">
            <v>45197</v>
          </cell>
          <cell r="W129"/>
        </row>
        <row r="130">
          <cell r="A130" t="str">
            <v>N/A</v>
          </cell>
          <cell r="B130">
            <v>495</v>
          </cell>
          <cell r="C130">
            <v>45184</v>
          </cell>
          <cell r="E130" t="str">
            <v>Solicitud Adición y Prorroga Contrato FEI-INS-003-2023 - Nieves Johana Agudelo Chivata</v>
          </cell>
          <cell r="F130">
            <v>335</v>
          </cell>
          <cell r="M130" t="str">
            <v>Prestar sus servicios profesionales en favor del INS, para apoyar el fortalecimiento de la vigilancia de eventos transmisibles, transmitidos por vectores en el marco de One Health.</v>
          </cell>
          <cell r="N130" t="str">
            <v>Adición y Prorroga</v>
          </cell>
          <cell r="V130">
            <v>45191</v>
          </cell>
          <cell r="W130"/>
        </row>
        <row r="131">
          <cell r="A131" t="str">
            <v>344-15</v>
          </cell>
          <cell r="B131">
            <v>494</v>
          </cell>
          <cell r="C131">
            <v>45184</v>
          </cell>
          <cell r="E131" t="str">
            <v>Solicitud de contratación Jhonnathan Samuel Galindo Peña</v>
          </cell>
          <cell r="F131">
            <v>344</v>
          </cell>
          <cell r="M131" t="str">
            <v>Desarrollar actividades relacionadas con herramientas para manejo de base de datos y de información de vigilancia en salud pública.</v>
          </cell>
          <cell r="N131" t="str">
            <v>Directa prestación de servicios</v>
          </cell>
          <cell r="V131">
            <v>45195</v>
          </cell>
          <cell r="W131"/>
        </row>
        <row r="132">
          <cell r="A132" t="str">
            <v>335-14</v>
          </cell>
          <cell r="B132">
            <v>493</v>
          </cell>
          <cell r="C132">
            <v>45183</v>
          </cell>
          <cell r="E132" t="str">
            <v>Solicitud de contratación Jeimmy Lucia Benavides Ortegon</v>
          </cell>
          <cell r="F132">
            <v>335</v>
          </cell>
          <cell r="M132" t="str">
            <v>Prestar servicios profesionales para el apoyo a la gestión de la vigilancia en salud pública de la desnutrición aguda en menores de cinco años en territorios priorizados.</v>
          </cell>
          <cell r="N132" t="str">
            <v>Directa prestación de servicios</v>
          </cell>
          <cell r="V132">
            <v>45202</v>
          </cell>
          <cell r="W132"/>
        </row>
        <row r="133">
          <cell r="A133" t="str">
            <v>335-13</v>
          </cell>
          <cell r="B133">
            <v>492</v>
          </cell>
          <cell r="C133">
            <v>45183</v>
          </cell>
          <cell r="E133" t="str">
            <v>Solicitud de contratación Yuri Andrea Vargas Martinez</v>
          </cell>
          <cell r="F133">
            <v>335</v>
          </cell>
          <cell r="M133" t="str">
            <v xml:space="preserve">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
</v>
          </cell>
          <cell r="N133" t="str">
            <v>Directa prestación de servicios</v>
          </cell>
          <cell r="V133">
            <v>45194</v>
          </cell>
          <cell r="W133"/>
        </row>
        <row r="134">
          <cell r="A134" t="str">
            <v>335-17</v>
          </cell>
          <cell r="B134">
            <v>491</v>
          </cell>
          <cell r="C134">
            <v>45184</v>
          </cell>
          <cell r="E134" t="str">
            <v>Solicitud cotización por ciencia y tecnologia - Equipos de Laboratorio Redes</v>
          </cell>
          <cell r="F134">
            <v>335</v>
          </cell>
          <cell r="M134" t="str">
            <v>Adquisición de elementos para la seguridad y vigilancia de los laboratorios que permitan al INS continuar con los procesos de investigación para la promoción continua actividades basadas en ciencia, investigación y desarrollo tecnológico a través de la implementación de protocolos de mitigación de riesgos a favor de los servidores públicos y visitantes que por sus actividades diarias ingresan a los laboratorios de microbiología, virología, parasitología y micobacterias.</v>
          </cell>
          <cell r="N134" t="str">
            <v>Directa por Ciencia y Tecnología</v>
          </cell>
          <cell r="V134">
            <v>45219</v>
          </cell>
          <cell r="W134" t="str">
            <v>La imputación presupuestal de los CDRs quedaría de la siguiente manera: SIFI 335 - CDR 858: $$ 63.981.906,00 | SIFI 335 - CDR 859: $$ 170.310.990,00 | SIFI 335 - CDR 860: $$ 291.590.000,00</v>
          </cell>
        </row>
        <row r="135">
          <cell r="A135" t="str">
            <v>341-1</v>
          </cell>
          <cell r="B135">
            <v>490</v>
          </cell>
          <cell r="C135">
            <v>45181</v>
          </cell>
          <cell r="E135" t="str">
            <v>Solicitud de contratación Luz Aleida Moreno Soto</v>
          </cell>
          <cell r="F135">
            <v>341</v>
          </cell>
          <cell r="M135" t="str">
            <v>Brindar apoyo administrativo y financiero para la gestión de los trámites administrativos y diferentes procesos de contrataciónen el marco del proyecto cuyo título "Fortalecimiento de la vigilancia molecular de la resistencia a antimaláricos y deleción del gen Pfhrp2 en Colombia".</v>
          </cell>
          <cell r="N135" t="str">
            <v>Directa prestación de servicios</v>
          </cell>
          <cell r="V135">
            <v>45208</v>
          </cell>
          <cell r="W135"/>
        </row>
        <row r="136">
          <cell r="A136" t="str">
            <v>335-11</v>
          </cell>
          <cell r="B136">
            <v>489</v>
          </cell>
          <cell r="C136">
            <v>45180</v>
          </cell>
          <cell r="E136" t="str">
            <v>Solicitud de contratación Juliana Vanessa Rincon Lopez</v>
          </cell>
          <cell r="F136">
            <v>335</v>
          </cell>
          <cell r="M136" t="str">
            <v>Prestar sus servicios profesionales para fortalecer la vigilancia de eventos sindrómicos e identificación de alertas tempranas desde una visión comunitaria en salud pública.</v>
          </cell>
          <cell r="N136" t="str">
            <v>Directa prestación de servicios</v>
          </cell>
          <cell r="V136">
            <v>45188</v>
          </cell>
          <cell r="W136"/>
        </row>
        <row r="137">
          <cell r="A137" t="str">
            <v>323-35</v>
          </cell>
          <cell r="B137">
            <v>488</v>
          </cell>
          <cell r="C137">
            <v>45181</v>
          </cell>
          <cell r="E137" t="str">
            <v>Solicitud de contratación Gina Jimena Cely Avila</v>
          </cell>
          <cell r="F137">
            <v>323</v>
          </cell>
          <cell r="M137" t="str">
            <v>Prestación de servicios de ap oy o a l a ges ti ón para apoyar en la ejecución local como digitadora para el proyecto “Hacia la eliminaciónde la trasmisión congénita de la enfermedad de Chagas en América Latina”.</v>
          </cell>
          <cell r="N137" t="str">
            <v>Directa prestación de servicios</v>
          </cell>
          <cell r="V137">
            <v>45202</v>
          </cell>
          <cell r="W137" t="str">
            <v>apoyo a la gestión</v>
          </cell>
        </row>
        <row r="138">
          <cell r="A138" t="str">
            <v>323-34</v>
          </cell>
          <cell r="B138">
            <v>487</v>
          </cell>
          <cell r="C138">
            <v>45181</v>
          </cell>
          <cell r="E138" t="str">
            <v>Solicitud de contratación Jenifer Vanesa Espinosa Bernal</v>
          </cell>
          <cell r="F138">
            <v>323</v>
          </cell>
          <cell r="M138" t="str">
            <v>Prestación de servicios de ap oy o a l a gestión para apoyar en la ejecución local como digitadora para el proyecto “Hacia la eliminaciónde la trasmisión congénita de la enfermedad de Chagas en América Latina”.</v>
          </cell>
          <cell r="N138" t="str">
            <v>Directa prestación de servicios</v>
          </cell>
          <cell r="V138">
            <v>45202</v>
          </cell>
          <cell r="W138" t="str">
            <v>apoyo a la gestión</v>
          </cell>
        </row>
        <row r="139">
          <cell r="A139" t="str">
            <v>N/A</v>
          </cell>
          <cell r="B139">
            <v>486</v>
          </cell>
          <cell r="C139">
            <v>45181</v>
          </cell>
          <cell r="E139" t="str">
            <v>Solicitud Adición y Prorroga Contrato FEI-INS 070-2023 - Ricardo Arturo Pinzon Nieto</v>
          </cell>
          <cell r="F139">
            <v>323</v>
          </cell>
          <cell r="M139" t="str">
            <v>Apoyar como oficial de comunicaciones, para el proyecto "Hacia la eliminación de la transmisión congénita de la enfermedad de Chagas en América Latina".</v>
          </cell>
          <cell r="N139" t="str">
            <v>Adición y Prorroga</v>
          </cell>
          <cell r="V139">
            <v>45190</v>
          </cell>
          <cell r="W139"/>
        </row>
        <row r="140">
          <cell r="A140" t="str">
            <v>N/A</v>
          </cell>
          <cell r="B140">
            <v>485</v>
          </cell>
          <cell r="C140">
            <v>45180</v>
          </cell>
          <cell r="E140" t="str">
            <v>Solicitud Adición y Prorroga Contrato FEI-INS 049-2023 - Yuceiry Zárate Martínez</v>
          </cell>
          <cell r="F140">
            <v>360</v>
          </cell>
          <cell r="M140" t="str">
            <v xml:space="preserve">Prestar sus servicios profesionales a favor del INS, para liderar las actividades metodológicas, operativas y técnicas suscritas entre el INS y CDC, que permitan al INS cumplir las obligaciones contractuales adquiridas a través del proyecto NU3HCK000019 que se desarrolla a través del Grupo de Microbiología. </v>
          </cell>
          <cell r="N140" t="str">
            <v>Adición y Prorroga</v>
          </cell>
          <cell r="V140">
            <v>45190</v>
          </cell>
          <cell r="W140"/>
        </row>
        <row r="141">
          <cell r="A141" t="str">
            <v>N/A</v>
          </cell>
          <cell r="B141">
            <v>484</v>
          </cell>
          <cell r="C141">
            <v>45180</v>
          </cell>
          <cell r="E141" t="str">
            <v>Solicitud Adición y Prorroga Contrato FEI-INS 042-2023 - Julieth Carolina Gamba Calderón</v>
          </cell>
          <cell r="F141">
            <v>360</v>
          </cell>
          <cell r="M141" t="str">
            <v>Prestar sus servicios profesionales en favor del INS, para realizar pruebas de mediana complejidad para la confirmación de resistencia antimicrobiana de microorganismos recuperados a través de la vigilancia por laboratorio, en el marco del proyecto NOA NU3HCK000019, que se desarrolla a través del laboratorio de Microbiología de la Dirección de Redes en Salud Pública.</v>
          </cell>
          <cell r="N141" t="str">
            <v>Adición y Prorroga</v>
          </cell>
          <cell r="V141">
            <v>45189</v>
          </cell>
          <cell r="W141"/>
        </row>
        <row r="142">
          <cell r="A142" t="str">
            <v>N/A</v>
          </cell>
          <cell r="B142">
            <v>483</v>
          </cell>
          <cell r="C142">
            <v>45180</v>
          </cell>
          <cell r="E142" t="str">
            <v>Solicitud Adición y Prorroga Contrato FEI-INS 046-2023 - María Alejandra Gutiérrez Santander</v>
          </cell>
          <cell r="F142">
            <v>360</v>
          </cell>
          <cell r="M142" t="str">
            <v>Prestar sus servicios profesionales a favor del INS, para realizar métodos de ensayo de alta complejidad y análisis de datos de la información recuperada de la Vigilancia Nacional por Laboratorio de microrganismos de origen hospitalario y comunitario, en el marco del proyecto NOANU3HCK000019, que se desarrolla a través del laboratorio de Microbiología de la Dirección de Redes en Salud Pública.</v>
          </cell>
          <cell r="N142" t="str">
            <v>Adición y Prorroga</v>
          </cell>
          <cell r="V142">
            <v>45191</v>
          </cell>
          <cell r="W142"/>
        </row>
        <row r="143">
          <cell r="A143" t="str">
            <v>N/A</v>
          </cell>
          <cell r="B143">
            <v>482</v>
          </cell>
          <cell r="C143">
            <v>45180</v>
          </cell>
          <cell r="E143" t="str">
            <v>Solicitud Adición y Prorroga Contrato FEI-INS 044-2023 - Johanna Marcela Córdoba Pinto</v>
          </cell>
          <cell r="F143">
            <v>360</v>
          </cell>
          <cell r="M143" t="str">
            <v>Prestar sus servicios de Apoyo a la Gestión en favor del INS, para apoyar las actividades asistenciales relacionadas con el sistema de gestión de la calidad y demás tareas relacionadas con el desarrollo del proyecto NU3HCK000019.</v>
          </cell>
          <cell r="N143" t="str">
            <v>Adición y Prorroga</v>
          </cell>
          <cell r="V143">
            <v>45189</v>
          </cell>
          <cell r="W143"/>
        </row>
        <row r="144">
          <cell r="A144" t="str">
            <v>N/A</v>
          </cell>
          <cell r="B144">
            <v>481</v>
          </cell>
          <cell r="C144">
            <v>45180</v>
          </cell>
          <cell r="E144" t="str">
            <v>Solicitud Adición y Prorroga Contrato FEI-INS 051-2023 - Leidi Lorena Murcia Mendoza</v>
          </cell>
          <cell r="F144">
            <v>360</v>
          </cell>
          <cell r="M144" t="str">
            <v xml:space="preserve">Prestar sus servicios de Apoyo a la Gestión en favor del INS, para apoyar las actividades de laboratorio concernientes con el alistamiento de materiales, insumos, reactivos, limpieza de áreas y tareas de secretariado relacionadas con el proyecto “Component 2- Improve Capacity to detect and monitor emeriging antimicrobial resistance in fungal pathogens in Colombia”, que se desarrolla a través del laboratorio de Microbiología de la Dirección de Redes en Salud Pública. </v>
          </cell>
          <cell r="N144" t="str">
            <v>Adición y Prorroga</v>
          </cell>
          <cell r="V144">
            <v>45189</v>
          </cell>
          <cell r="W144"/>
        </row>
        <row r="145">
          <cell r="A145" t="str">
            <v>N/A</v>
          </cell>
          <cell r="B145">
            <v>480</v>
          </cell>
          <cell r="C145">
            <v>45180</v>
          </cell>
          <cell r="E145" t="str">
            <v>Solicitud Adición y Prorroga Contrato FEI-INS 043-2023 - Andrés Fabian Vargas Torres</v>
          </cell>
          <cell r="F145">
            <v>360</v>
          </cell>
          <cell r="M145" t="str">
            <v>Prestar sus servicios profesionales en favor del INS, para 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v>
          </cell>
          <cell r="N145" t="str">
            <v>Adición y Prorroga</v>
          </cell>
          <cell r="V145">
            <v>45191</v>
          </cell>
          <cell r="W145"/>
        </row>
        <row r="146">
          <cell r="A146" t="str">
            <v>335-1</v>
          </cell>
          <cell r="B146">
            <v>479</v>
          </cell>
          <cell r="C146">
            <v>45177</v>
          </cell>
          <cell r="E146" t="str">
            <v>Solicitud proceso invitación cuantía menor - Acampada, Patinetas eléctricas y Cascos de seguridad</v>
          </cell>
          <cell r="F146">
            <v>335</v>
          </cell>
          <cell r="M146" t="str">
            <v>Adquisición de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latina.”_x000D_</v>
          </cell>
          <cell r="N146" t="str">
            <v>Invitación Cuantía Inferior (50)</v>
          </cell>
          <cell r="V146">
            <v>45230</v>
          </cell>
          <cell r="W146" t="str">
            <v>La imputación presupuestal de los CDRs quedaría de la siguiente manera: SIFI 335 - CDR 765: $$ 25.258.773,00 | SIFI 335 - CDR 811: $$ 13.201.227,00</v>
          </cell>
        </row>
        <row r="147">
          <cell r="A147" t="str">
            <v>330-3-3</v>
          </cell>
          <cell r="B147">
            <v>478</v>
          </cell>
          <cell r="C147">
            <v>45177</v>
          </cell>
          <cell r="E147" t="str">
            <v>Solicitud de contratación Angélica Maria Cruz Perez</v>
          </cell>
          <cell r="F147" t="str">
            <v>330-3</v>
          </cell>
          <cell r="M147" t="str">
            <v>Realizar la aplicación y análisis de las pruebas de evaluación de los niveles de estrés, ansiedad y calidad del sueño, y llevar a cabo las terapias en el grupo control enmarcado en el desarrollo del proyecto: "Efectos de la terapia de inmersión en la naturaleza “Vitamina N”".</v>
          </cell>
          <cell r="N147" t="str">
            <v>Directa prestación de servicios</v>
          </cell>
          <cell r="V147">
            <v>45210</v>
          </cell>
          <cell r="W147"/>
        </row>
        <row r="148">
          <cell r="A148" t="str">
            <v>323-33</v>
          </cell>
          <cell r="B148">
            <v>477</v>
          </cell>
          <cell r="C148">
            <v>45177</v>
          </cell>
          <cell r="E148" t="str">
            <v>Solicitud de contratación Matias Miguel Angel Osorio Sepulveda</v>
          </cell>
          <cell r="F148">
            <v>323</v>
          </cell>
          <cell r="M148"/>
          <cell r="N148" t="str">
            <v>Directa prestación de servicios</v>
          </cell>
          <cell r="V148"/>
          <cell r="W148" t="str">
            <v>El señor desistió del proceso</v>
          </cell>
        </row>
        <row r="149">
          <cell r="A149" t="str">
            <v>323-32</v>
          </cell>
          <cell r="B149">
            <v>476</v>
          </cell>
          <cell r="C149">
            <v>45177</v>
          </cell>
          <cell r="E149" t="str">
            <v>Solicitud de contratación Sandra Milena Figueroa Rincon</v>
          </cell>
          <cell r="F149">
            <v>323</v>
          </cell>
          <cell r="M149" t="str">
            <v>Prestación de servicios para apoyar en la ejecución local como entrevistadora para el proyecto “Hacia la eliminación de la trasmisión congénita de la enfermedad de Chagas en América Latina”.</v>
          </cell>
          <cell r="N149" t="str">
            <v>Directa prestación de servicios</v>
          </cell>
          <cell r="V149">
            <v>45202</v>
          </cell>
          <cell r="W149" t="str">
            <v>apoyo a la gestión</v>
          </cell>
        </row>
        <row r="150">
          <cell r="A150" t="str">
            <v>323-31</v>
          </cell>
          <cell r="B150">
            <v>475</v>
          </cell>
          <cell r="C150">
            <v>45176</v>
          </cell>
          <cell r="E150" t="str">
            <v>Solicitud de contratación Yaneth Stefania Becerra Fajardo</v>
          </cell>
          <cell r="F150">
            <v>323</v>
          </cell>
          <cell r="M150" t="str">
            <v>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v>
          </cell>
          <cell r="N150" t="str">
            <v>Directa prestación de servicios</v>
          </cell>
          <cell r="V150">
            <v>45205</v>
          </cell>
          <cell r="W150"/>
        </row>
        <row r="151">
          <cell r="A151" t="str">
            <v>335-5</v>
          </cell>
          <cell r="B151">
            <v>474</v>
          </cell>
          <cell r="C151">
            <v>45176</v>
          </cell>
          <cell r="E151" t="str">
            <v>Solicitud contrato interadministrativo SOCIEDAD TEQUENDAMA SA</v>
          </cell>
          <cell r="F151">
            <v>335</v>
          </cell>
          <cell r="M151" t="str">
            <v>Contratar los servicios que permitan a la Dirección de Vigilancia y Análisis del Riesgo en Salud pública, llevar a cabo los eventos de divulgación tecnológica tales como; cursos, encuentros, eventos y trabajos de campo, mediante la convergencia de expertos, estudiantes, profesionales y actores con enfoque en temas de salud pública, para mantener el posicionamiento a nivel nacional e internacional.</v>
          </cell>
          <cell r="N151" t="str">
            <v>Directa por Interadministrativo</v>
          </cell>
          <cell r="V151">
            <v>45219</v>
          </cell>
          <cell r="W151"/>
        </row>
        <row r="152">
          <cell r="A152" t="str">
            <v>344-9</v>
          </cell>
          <cell r="B152">
            <v>473</v>
          </cell>
          <cell r="C152">
            <v>45176</v>
          </cell>
          <cell r="E152" t="str">
            <v>Solicitud de contratación Jhon Alexander Chaparro Lemus</v>
          </cell>
          <cell r="F152">
            <v>344</v>
          </cell>
          <cell r="M152" t="str">
            <v xml:space="preserve">Prestar servicios profesionales para apoyar las acciones de inteligencia epidemiológica para el análisis de información de vigilancia en salud pública en el ámbito hospitalario.
</v>
          </cell>
          <cell r="N152" t="str">
            <v>Directa prestación de servicios</v>
          </cell>
          <cell r="V152">
            <v>45202</v>
          </cell>
          <cell r="W152"/>
        </row>
        <row r="153">
          <cell r="A153" t="str">
            <v>N/A</v>
          </cell>
          <cell r="B153">
            <v>472</v>
          </cell>
          <cell r="C153">
            <v>45176</v>
          </cell>
          <cell r="E153" t="str">
            <v>Solicitud Adición, Prorroga Y Modificación Contrato FEI-INS 089-2023 - UNIVERSIDAD DEL BOSQUE</v>
          </cell>
          <cell r="F153">
            <v>335</v>
          </cell>
          <cell r="M153" t="str">
            <v xml:space="preserve">Prestar sus servicios en favor del INS, para realizar actividades correspondientes a cursos, socializaciones, preparación y/o entrenamientos dirigidos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 
</v>
          </cell>
          <cell r="N153" t="str">
            <v>Adición, Prorroga Y Modificación</v>
          </cell>
          <cell r="V153">
            <v>45184</v>
          </cell>
          <cell r="W153"/>
        </row>
        <row r="154">
          <cell r="A154" t="str">
            <v>335-10</v>
          </cell>
          <cell r="B154">
            <v>471</v>
          </cell>
          <cell r="C154">
            <v>45174</v>
          </cell>
          <cell r="E154" t="str">
            <v>Solicitud de contratación Andrés Jehu Holguín Acevedo</v>
          </cell>
          <cell r="F154">
            <v>335</v>
          </cell>
          <cell r="M154" t="str">
            <v xml:space="preserve"> Brindar sus servicios profesionales para estandarizar, construir y consolidar las bases de datos y tableros de control que aporten al desarrollo de la integración de información eventos de enfermedades transmisibles endoepidémicas.</v>
          </cell>
          <cell r="N154" t="str">
            <v>Directa prestación de servicios</v>
          </cell>
          <cell r="V154">
            <v>45184</v>
          </cell>
          <cell r="W154"/>
        </row>
        <row r="155">
          <cell r="A155" t="str">
            <v>344-8</v>
          </cell>
          <cell r="B155">
            <v>470</v>
          </cell>
          <cell r="C155">
            <v>45174</v>
          </cell>
          <cell r="E155" t="str">
            <v>Solicitud de contratación Leonor Alvarez Pachon</v>
          </cell>
          <cell r="F155">
            <v>344</v>
          </cell>
          <cell r="M155" t="str">
            <v>Realizar actividades de seguimiento para la vigilancia en salud pública y análisis epidemiológico de eventos transmisibles y del proyecto de IAAS y COVID-19.</v>
          </cell>
          <cell r="N155" t="str">
            <v>Directa prestación de servicios</v>
          </cell>
          <cell r="V155">
            <v>45202</v>
          </cell>
          <cell r="W155" t="str">
            <v>La contratista desistió del proceso ya radicado en fiduciaria debido a probemas de salud.</v>
          </cell>
        </row>
        <row r="156">
          <cell r="A156" t="str">
            <v>302-17</v>
          </cell>
          <cell r="B156">
            <v>469</v>
          </cell>
          <cell r="C156">
            <v>45174</v>
          </cell>
          <cell r="E156" t="str">
            <v>Solicitud de contratación Katherine Rocio Peña Lozano</v>
          </cell>
          <cell r="F156">
            <v>302</v>
          </cell>
          <cell r="M156"/>
          <cell r="N156" t="str">
            <v>Directa prestación de servicios</v>
          </cell>
          <cell r="V156"/>
          <cell r="W156" t="str">
            <v>Retirado por directriz del área técnica</v>
          </cell>
        </row>
        <row r="157">
          <cell r="A157" t="str">
            <v>N/A</v>
          </cell>
          <cell r="B157">
            <v>468</v>
          </cell>
          <cell r="C157">
            <v>45174</v>
          </cell>
          <cell r="E157" t="str">
            <v>Solicitud Terminación Anticipada Contrato FEI-INS 022-2023 - Carlos Humberto Fajardo Barajas</v>
          </cell>
          <cell r="F157">
            <v>302</v>
          </cell>
          <cell r="M157" t="str">
            <v>En comunicación del 5 de septiembre de 2023, el contratista CARLOS HUMBERTO FAJARDO BARAJAS, identificado con la C.C. No. 13543254, solicitó la terminación del Contrato No. FEI-INS-022 de 2023, debido a razones de carácter personal y profesional que le impiden continuar con la ejecución del contrato.
En virtud de lo anterior, la supervisión considera procedente la terminación anticipada del contrato, a partir del 25 de septiembre de 2023. A la fecha el contratista ha cumplido de forma oportuna y con calidad sus obligaciones contractuales, sin que existan circunstancias o hechos que hayan generado la necesidad de adelantar trámites de incumplimientos, sanciones o conminaciones.El supervisor del contrato manifiesta que la presente solicitud no genera perjuicio ni detrimento para el Instituto.</v>
          </cell>
          <cell r="N157" t="str">
            <v>Terminación Anticipada</v>
          </cell>
          <cell r="V157">
            <v>45189</v>
          </cell>
          <cell r="W157"/>
        </row>
        <row r="158">
          <cell r="A158" t="str">
            <v>335-12</v>
          </cell>
          <cell r="B158">
            <v>467</v>
          </cell>
          <cell r="C158">
            <v>45174</v>
          </cell>
          <cell r="E158" t="str">
            <v xml:space="preserve">Solicitud proceso invitación cuantía menor - Adquisición de mobiliario </v>
          </cell>
          <cell r="F158" t="str">
            <v>335-372</v>
          </cell>
          <cell r="M158" t="str">
            <v>Adquisición y puesta en funcionamiento de puestos de trabajo, mobiliarios, puerta en vidrio templado y tomas dobles desplegables de corriente eléctrica para la ejecución del proyecto “Sostenibilidad de la etapa desarrollo del Instituto Nacional de Salud de Colombia en respuesta a emergencias de salud pública y su desarrollo como centro de excelencia para américa latina”.</v>
          </cell>
          <cell r="N158" t="str">
            <v>Invitación privada</v>
          </cell>
          <cell r="V158">
            <v>45270</v>
          </cell>
          <cell r="W158"/>
        </row>
        <row r="159">
          <cell r="A159" t="str">
            <v>341-11</v>
          </cell>
          <cell r="B159">
            <v>466</v>
          </cell>
          <cell r="C159">
            <v>45170</v>
          </cell>
          <cell r="E159" t="str">
            <v>Solicitud de Transacción contrato FEI-INS 074-2023 - COMERCIALIZADORA CB MEDICAL SAS</v>
          </cell>
          <cell r="F159">
            <v>341</v>
          </cell>
          <cell r="M159" t="str">
            <v xml:space="preserve">El presente contrato de transacción tiene como finalidad solucionar de forma ágil, rápida y directa las controversias surgidas con ocasión de la ejecución del Contrato de Compraventa N° FEI-INS-074-2023, cuyo objeto consiste en: “Adquisición en favor del Instituto Nacional de Salud, de insumos y reactivos necesarios para la toma de muestras de pacientes con malaria en campo en los departamentos de Tumaco y Chocó por el Laboratorio de parasitología, en el marco del proyecto “fortalecimiento de la vigilancia molecular de la resistencia a antimaláricos y deleción del gen PfhrP2 en Colombia”, en consecuencia, el INSTITUTO y el CONTRATISTA mediante concesiones recíprocas finalizan en forma definitiva  y precaven cualquier conflicto que pueda existir o surja con ocasión de las diferencias y/o presunto incumplimiento relacionado con la ejecución de dicha orden. </v>
          </cell>
          <cell r="N159" t="str">
            <v>Transacción</v>
          </cell>
          <cell r="V159">
            <v>45173</v>
          </cell>
          <cell r="W159" t="str">
            <v xml:space="preserve">El valor inicialmente pactado dentro de Contrato de Compraventa N° FEI-INS 074-2023, corresponde a la suma de CINCO MILLONES CUARENTA Y DOS MIL NOVECIENTOS PESOS M/CTE. ($5.042.900), incluido IVA, impuestos, la totalidad de los gastos y/o costos directos e indirectos en que incurra el contratista para la ejecución del contrato. B) El valor de los bienes tranzados, corresponden a la suma de TRES MILLONES SEISCIENTOS TREINTA MIL PESOS M/CTE ($3.630.000), incluido IVA, impuestos de ley, contribuciones, costos directos e indirectos en que incurra el contratista para la ejecución del mismo, del cual, DOS MILLONES OCHOCIENTOS MIL PESOS M/CTE ($2.800.000) incluido IVA, impuestos de ley, contribuciones, costos directos e indirectos en que incurra el contratista, serán cancelados por concepto del ítem 11, bien requerido y objeto de la presente transacción. </v>
          </cell>
        </row>
        <row r="160">
          <cell r="A160" t="str">
            <v>N/A</v>
          </cell>
          <cell r="B160">
            <v>465</v>
          </cell>
          <cell r="C160">
            <v>45169</v>
          </cell>
          <cell r="E160" t="str">
            <v>Solicitud Adición y Prorroga Contrato FEI-INS 108-2023 - Mauricio Prieto Peña</v>
          </cell>
          <cell r="F160">
            <v>338</v>
          </cell>
          <cell r="M160" t="str">
            <v>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v>
          </cell>
          <cell r="N160" t="str">
            <v>Adición y Prorroga</v>
          </cell>
          <cell r="V160">
            <v>45174</v>
          </cell>
          <cell r="W160"/>
        </row>
        <row r="161">
          <cell r="A161" t="str">
            <v>339-39</v>
          </cell>
          <cell r="B161">
            <v>464</v>
          </cell>
          <cell r="C161">
            <v>45169</v>
          </cell>
          <cell r="E161" t="str">
            <v>Solicitud proceso invitación cuantía menor - Equipo Laboratorio CDC</v>
          </cell>
          <cell r="F161">
            <v>339</v>
          </cell>
          <cell r="M161" t="str">
            <v xml:space="preserve">Adquirir equipos de laboratorio para el Instituto Nacional de Salud para el desarrollo y ejecución de los proyectos “Vigilancia de la Enfermedad Febril Aguda en dos sitios centinela de Colombia”. </v>
          </cell>
          <cell r="N161" t="str">
            <v>Invitación Cuantía Inferior (50)</v>
          </cell>
          <cell r="V161">
            <v>45229</v>
          </cell>
          <cell r="W161"/>
        </row>
        <row r="162">
          <cell r="A162" t="str">
            <v>322-35</v>
          </cell>
          <cell r="B162">
            <v>463</v>
          </cell>
          <cell r="C162">
            <v>45168</v>
          </cell>
          <cell r="E162" t="str">
            <v>Solicitud de contratación Lina Maria Gamboa</v>
          </cell>
          <cell r="F162">
            <v>335</v>
          </cell>
          <cell r="M162" t="str">
            <v>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v>
          </cell>
          <cell r="N162" t="str">
            <v>Directa prestación de servicios</v>
          </cell>
          <cell r="V162"/>
          <cell r="W162" t="str">
            <v>Se canceló el proceso</v>
          </cell>
        </row>
        <row r="163">
          <cell r="A163" t="str">
            <v>N/A</v>
          </cell>
          <cell r="B163">
            <v>462</v>
          </cell>
          <cell r="C163">
            <v>45168</v>
          </cell>
          <cell r="E163" t="str">
            <v>Solicitud Adición y Prorroga Contrato FEI-INS-005-2023 - Irene Alejandra Pinilla Farias</v>
          </cell>
          <cell r="F163">
            <v>335</v>
          </cell>
          <cell r="M163" t="str">
            <v>Desarrollar acciones tendientes a fortalecer los sistemas de vigilancia de enfermedades zoonóticas como rabia y otras priorizadas en salud pública.</v>
          </cell>
          <cell r="N163" t="str">
            <v>Adición y Prorroga</v>
          </cell>
          <cell r="V163">
            <v>45177</v>
          </cell>
          <cell r="W163"/>
        </row>
        <row r="164">
          <cell r="A164" t="str">
            <v>341-10</v>
          </cell>
          <cell r="B164">
            <v>461</v>
          </cell>
          <cell r="C164">
            <v>45168</v>
          </cell>
          <cell r="E164" t="str">
            <v>Solicitud de contratación Jesika Eliset Duarte Vega</v>
          </cell>
          <cell r="F164">
            <v>341</v>
          </cell>
          <cell r="M164" t="str">
            <v>Prestar servicios profesionales para apoyar labores administrativas y contables relacionadas con la gestión de pagos y demás tareas que incluyen proyección de informes financieros y publicación de documentos en el marco de la ejecución de los proyectos que integran el Patrimonio Autónomo Fondo Especial para las investigaciones del INS, especialmente lo relacionado con el convenio número 263709-5121752 firmado entre la Universidad de Harvard y el Instituto Nacional de Salud.</v>
          </cell>
          <cell r="N164" t="str">
            <v>Directa prestación de servicios</v>
          </cell>
          <cell r="V164">
            <v>45184</v>
          </cell>
          <cell r="W164"/>
        </row>
        <row r="165">
          <cell r="A165" t="str">
            <v>N/A</v>
          </cell>
          <cell r="B165">
            <v>460</v>
          </cell>
          <cell r="C165">
            <v>45167</v>
          </cell>
          <cell r="E165" t="str">
            <v>Solicitud Cesión Contrato FEI-INS 067-2023 - Julia Edith Almentero Correa| Sandra Elizeth Figueroa Godoy</v>
          </cell>
          <cell r="F165">
            <v>323</v>
          </cell>
          <cell r="M165" t="str">
            <v>Prestar sus servicios profesionales en favor del INS, para apoyar en la ejecución local como asistente de campo de los municipios de Soata y Tipacoque en el departamento de Boyacá, dentro del proyecto denominado “Hacia la eliminación de la transmisión congénita de la enfermedad de Chagas en América Latina.</v>
          </cell>
          <cell r="N165" t="str">
            <v>Cesión</v>
          </cell>
          <cell r="V165">
            <v>45173</v>
          </cell>
          <cell r="W165"/>
        </row>
        <row r="166">
          <cell r="A166" t="str">
            <v>N/A</v>
          </cell>
          <cell r="B166">
            <v>459</v>
          </cell>
          <cell r="C166">
            <v>45167</v>
          </cell>
          <cell r="E166" t="str">
            <v>Solicitud de suspensión contrato FEI-INS 089-2022 - Marysol González Hormiga</v>
          </cell>
          <cell r="F166">
            <v>335</v>
          </cell>
          <cell r="M166" t="str">
            <v>Apoyar las actividades de formación de talento humano para la vigilancia en salud pública.</v>
          </cell>
          <cell r="N166" t="str">
            <v>Suspensión</v>
          </cell>
          <cell r="V166">
            <v>45168</v>
          </cell>
          <cell r="W166"/>
        </row>
        <row r="167">
          <cell r="A167" t="str">
            <v>N/A</v>
          </cell>
          <cell r="B167">
            <v>458</v>
          </cell>
          <cell r="C167">
            <v>45166</v>
          </cell>
          <cell r="E167" t="str">
            <v>Solicitud Modificación Contrato FEI-INS-113-2023 - OPEN GROUP S.A.S</v>
          </cell>
          <cell r="F167">
            <v>323</v>
          </cell>
          <cell r="M167" t="str">
            <v>Adquisición de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antimaláricos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ell>
          <cell r="N167" t="str">
            <v>Modificación</v>
          </cell>
          <cell r="V167">
            <v>45166</v>
          </cell>
          <cell r="W167"/>
        </row>
        <row r="168">
          <cell r="A168" t="str">
            <v>N/A</v>
          </cell>
          <cell r="B168">
            <v>457</v>
          </cell>
          <cell r="C168">
            <v>45163</v>
          </cell>
          <cell r="E168" t="str">
            <v>Solicitud Adición y Prorroga Contrato FEI-INS 017-2023 - Juan Carlos León Vásquez</v>
          </cell>
          <cell r="F168">
            <v>335</v>
          </cell>
          <cell r="M168" t="str">
            <v>Prestar sus servicios en favor del INS, para brindar el soporte requerido a los componentes de la suite de Sivigila 4.0 para garantizar su operación en el país.</v>
          </cell>
          <cell r="N168" t="str">
            <v>Adición y Prorroga</v>
          </cell>
          <cell r="V168">
            <v>45173</v>
          </cell>
          <cell r="W168"/>
        </row>
        <row r="169">
          <cell r="A169" t="str">
            <v>335-21</v>
          </cell>
          <cell r="B169">
            <v>456</v>
          </cell>
          <cell r="C169">
            <v>45161</v>
          </cell>
          <cell r="E169" t="str">
            <v>Solicitud de contratación Dayner Fabian Vacca Lascarro</v>
          </cell>
          <cell r="F169">
            <v>335</v>
          </cell>
          <cell r="M169" t="str">
            <v>Prestar servicios profesionales para los procesos de seguimiento de los proyectos de fortalecimiento de la capacitación del talento humano para la vigilancia en salud pública.</v>
          </cell>
          <cell r="N169" t="str">
            <v>Directa prestación de servicios</v>
          </cell>
          <cell r="V169">
            <v>45177</v>
          </cell>
          <cell r="W169"/>
        </row>
        <row r="170">
          <cell r="A170" t="str">
            <v>335-22</v>
          </cell>
          <cell r="B170">
            <v>455</v>
          </cell>
          <cell r="C170">
            <v>45161</v>
          </cell>
          <cell r="E170" t="str">
            <v>Solicitud de contratación Andrea Del Pilar Bermudez Forero</v>
          </cell>
          <cell r="F170">
            <v>335</v>
          </cell>
          <cell r="M170" t="str">
            <v>Prestar Servicios para apoyar la formación del talento humano para la vigilancia en salud pública en epidemiología de campo para el laboratorio con base en GLLP.</v>
          </cell>
          <cell r="N170" t="str">
            <v>Directa prestación de servicios</v>
          </cell>
          <cell r="V170">
            <v>45177</v>
          </cell>
          <cell r="W170"/>
        </row>
        <row r="171">
          <cell r="A171" t="str">
            <v>335-23</v>
          </cell>
          <cell r="B171">
            <v>454</v>
          </cell>
          <cell r="C171">
            <v>45161</v>
          </cell>
          <cell r="E171" t="str">
            <v>Solicitud de contratación Johana Osorio Usaquen</v>
          </cell>
          <cell r="F171">
            <v>335</v>
          </cell>
          <cell r="M171" t="str">
            <v>Prestar Servicios para apoyar la formación del talento humano para la vigilancia en salud pública de acuerdo a las competencias de la Dirección de Vigilancia y análisis del riesgo en salud pública.</v>
          </cell>
          <cell r="N171" t="str">
            <v>Directa prestación de servicios</v>
          </cell>
          <cell r="V171">
            <v>45177</v>
          </cell>
          <cell r="W171"/>
        </row>
        <row r="172">
          <cell r="A172" t="str">
            <v>335-24</v>
          </cell>
          <cell r="B172">
            <v>453</v>
          </cell>
          <cell r="C172">
            <v>45161</v>
          </cell>
          <cell r="E172" t="str">
            <v>Solicitud de contratación Diana Carolina Madariaga Florez</v>
          </cell>
          <cell r="F172">
            <v>335</v>
          </cell>
          <cell r="M172" t="str">
            <v>Prestar servicios profesionales como bibliotecóloga y archivista para la producción documental producto de la vigilancia y respuesta en salud pública que la Dirección de Vigilancia y Análisis del Riesgo - DVARSP realiza.</v>
          </cell>
          <cell r="N172" t="str">
            <v>Directa prestación de servicios</v>
          </cell>
          <cell r="V172">
            <v>45174</v>
          </cell>
          <cell r="W172"/>
        </row>
        <row r="173">
          <cell r="A173" t="str">
            <v>N/A</v>
          </cell>
          <cell r="B173">
            <v>452</v>
          </cell>
          <cell r="C173">
            <v>45161</v>
          </cell>
          <cell r="E173" t="str">
            <v>Solicitud Adición y Prorroga Contrato FEI-INS 009-2023 - Diana Paola González Lizcano</v>
          </cell>
          <cell r="F173">
            <v>335</v>
          </cell>
          <cell r="M173" t="str">
            <v>Realizar apoyo técnico para las incidencias que se presenten en el aula virtual y las actividades de desarrollos evolutivos que permitan garantizar el desempeño del aula virtual del INS.</v>
          </cell>
          <cell r="N173" t="str">
            <v>Adición y Prorroga</v>
          </cell>
          <cell r="V173">
            <v>45173</v>
          </cell>
          <cell r="W173"/>
        </row>
        <row r="174">
          <cell r="A174" t="str">
            <v>N/A</v>
          </cell>
          <cell r="B174">
            <v>451</v>
          </cell>
          <cell r="C174">
            <v>45154</v>
          </cell>
          <cell r="E174" t="str">
            <v>Solicitud cotización por ciencia y tecnologia - Equipos de Laboratorio Redes</v>
          </cell>
          <cell r="F174">
            <v>335</v>
          </cell>
          <cell r="M174" t="str">
            <v>'Adquisición de elementos de laboratorio tales como radios de intercomunicación, sistema de control de acceso, cámaras de seguridad y timbres de alta potencia, con su respectiva instalación, configuración, puesta en funcionamiento en las instalaciones de los laboratorios de microbiología, virología, parasitología y micobacterias del INS tendientes a promover el apoyo a centros científicos y tecnológicos''.</v>
          </cell>
          <cell r="N174" t="str">
            <v>Cotización</v>
          </cell>
          <cell r="V174"/>
          <cell r="W174"/>
        </row>
        <row r="175">
          <cell r="A175" t="str">
            <v>N/A</v>
          </cell>
          <cell r="B175">
            <v>450</v>
          </cell>
          <cell r="C175">
            <v>45154</v>
          </cell>
          <cell r="E175" t="str">
            <v>Solicitud De Reinicio Y Modificación Contrato FEI-INS-037-2023 - Lina Maria Lopez Melendez</v>
          </cell>
          <cell r="F175">
            <v>302</v>
          </cell>
          <cell r="M175" t="str">
            <v>Prestar sus servicios profesionales en favor del INS, en específico en la Secretaria General del INS y al Grupo Fondo Especial para Investigaciones-FEI del Instituto Nacional de Salud, en el acompañamiento contractual, jurídico y apoyo administrativo que sea requerido para la vigencia 2023.</v>
          </cell>
          <cell r="N175" t="str">
            <v>Modificación</v>
          </cell>
          <cell r="V175">
            <v>45161</v>
          </cell>
          <cell r="W175"/>
        </row>
        <row r="176">
          <cell r="A176" t="str">
            <v>N/A</v>
          </cell>
          <cell r="B176">
            <v>449</v>
          </cell>
          <cell r="C176">
            <v>45154</v>
          </cell>
          <cell r="E176" t="str">
            <v>Solicitud Prorroga Contrato FEI-INS 125-2023 - CAHOZ INVERSIONES S.A.S</v>
          </cell>
          <cell r="F176">
            <v>341</v>
          </cell>
          <cell r="M176" t="str">
            <v>Adquisición de insumos y reactivos necesarios para el desarrollo del Curso Taller que realizara la universidad Harvard en las Instalaciones del laboratorio de parasitología del Instituto Nacional de Salud.</v>
          </cell>
          <cell r="N176" t="str">
            <v>Prorroga</v>
          </cell>
          <cell r="V176">
            <v>45161</v>
          </cell>
          <cell r="W176"/>
        </row>
        <row r="177">
          <cell r="A177" t="str">
            <v>N/A</v>
          </cell>
          <cell r="B177">
            <v>448</v>
          </cell>
          <cell r="C177">
            <v>45152</v>
          </cell>
          <cell r="E177" t="str">
            <v>Solicitud Adición y Prorroga Contrato FEI-INS 069-2023 - Rosa Emilia Palacios Gamboa</v>
          </cell>
          <cell r="F177">
            <v>341</v>
          </cell>
          <cell r="M177" t="str">
            <v>Apoyo a la gestión en favor del INS, para prestar los servicios como microscopista en Quibdó – Choco para la fase de campo del proyecto “Fortalecimiento de la vigilancia molecular de la resistencia a antimlaricos y delecion del gen Pfhrp2 en Colombia”.</v>
          </cell>
          <cell r="N177" t="str">
            <v>Adición y Prorroga</v>
          </cell>
          <cell r="V177">
            <v>45161</v>
          </cell>
          <cell r="W177"/>
        </row>
        <row r="178">
          <cell r="A178" t="str">
            <v>335-25</v>
          </cell>
          <cell r="B178">
            <v>447</v>
          </cell>
          <cell r="C178">
            <v>45148</v>
          </cell>
          <cell r="E178" t="str">
            <v>Solicitud de contratación Karls Michel Roa Bejarano</v>
          </cell>
          <cell r="F178">
            <v>335</v>
          </cell>
          <cell r="M178" t="str">
            <v>Prestación de servicios profesionales especializados tendientes a apoyar la ejecución de actividades y procesos jurídicos y administrativos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v>
          </cell>
          <cell r="N178" t="str">
            <v>Directa prestación de servicios</v>
          </cell>
          <cell r="V178">
            <v>45168</v>
          </cell>
          <cell r="W178"/>
        </row>
        <row r="179">
          <cell r="A179" t="str">
            <v>N/A</v>
          </cell>
          <cell r="B179">
            <v>446</v>
          </cell>
          <cell r="C179">
            <v>45148</v>
          </cell>
          <cell r="E179" t="str">
            <v>Solicitud Adición, Prorroga Y Modificación Contrato FEI-INS 109-2023 - Aravy Geohanna Suárez Jurado</v>
          </cell>
          <cell r="F179">
            <v>341</v>
          </cell>
          <cell r="M179" t="str">
            <v>Prestar Servicios Profesionales a favor del Instituto Nacional de Salud (INS) para apoyar las actividades técnicas y científicas en el Laboratorio Nacional de Referencia –Parasitología durante la implementación y ejecución del proyecto “Fortalecimiento de la vigilancia molecular de la resistencia a antimalárico y deleción del gen Pfhrp2 en Colombia” con el propósito de dar cumplimiento a los objetivos del proyecto.</v>
          </cell>
          <cell r="N179" t="str">
            <v>Adición, Prorroga Y Modificación</v>
          </cell>
          <cell r="V179">
            <v>45161</v>
          </cell>
          <cell r="W179"/>
        </row>
        <row r="180">
          <cell r="A180" t="str">
            <v>322-7</v>
          </cell>
          <cell r="B180">
            <v>445</v>
          </cell>
          <cell r="C180">
            <v>45149</v>
          </cell>
          <cell r="E180" t="str">
            <v>Solicitud de contratación CREAMOS COLOMBIA</v>
          </cell>
          <cell r="F180">
            <v>335</v>
          </cell>
          <cell r="M180" t="str">
            <v>Prestar servicios profesionales para brindar apoyo en la elaboración del estudio técnico, ajuste y el rediseño institucional, la modernización, el fortalecimiento de la estructura organizacional y la planta de personal del Instituto Nacional de Salud entidad que tiene carácter científico-técnico en salud pública, perteneciente a los sistemas de Seguridad Social en Salud y el de Ciencia, Tecnología e Innovación de cobertura nacional, para la protección de la salud en Colombia, permitiendo respuesta institucional para las funciones propias enmarcadas en actividades de Ciencia, Tecnología e Innovación, mediante el desarrollo de proyectos.</v>
          </cell>
          <cell r="N180" t="str">
            <v>Directa prestación de servicios</v>
          </cell>
          <cell r="V180">
            <v>45149</v>
          </cell>
          <cell r="W180"/>
        </row>
        <row r="181">
          <cell r="A181" t="str">
            <v>335-26</v>
          </cell>
          <cell r="B181">
            <v>444</v>
          </cell>
          <cell r="C181">
            <v>45147</v>
          </cell>
          <cell r="E181" t="str">
            <v>Solicitud de contratación Andrea Jineth Rodriguez Reyes</v>
          </cell>
          <cell r="F181">
            <v>335</v>
          </cell>
          <cell r="M181" t="str">
            <v>Prestar servicios profesionales para consolidar el análisis y la respuesta de la vigilancia en salud pública de eventos transmisibles endoepidémicos según lineamientos de la dirección de vigilancia y análisis de riesgo en salud pública.</v>
          </cell>
          <cell r="N181" t="str">
            <v>Directa prestación de servicios</v>
          </cell>
          <cell r="V181">
            <v>45152</v>
          </cell>
          <cell r="W181"/>
        </row>
        <row r="182">
          <cell r="A182" t="str">
            <v>341-9</v>
          </cell>
          <cell r="B182">
            <v>443</v>
          </cell>
          <cell r="C182">
            <v>45141</v>
          </cell>
          <cell r="E182" t="str">
            <v>Solicitud proceso invitación cuantía menor - Licencia</v>
          </cell>
          <cell r="F182" t="str">
            <v>341-377</v>
          </cell>
          <cell r="M182" t="str">
            <v>Adquirir la suscripción de la licencia Geneious Prime para el Instituto Nacional de Salud necesarios en cumplimiento de los objetivos del proyecto "Fortalecimiento de la Vigilancia molecular de la resistencia a antimaláricos y deleción del gen PfhrP2 en Colombia".</v>
          </cell>
          <cell r="N182" t="str">
            <v>Invitación Cuantía Inferior (50)</v>
          </cell>
          <cell r="V182">
            <v>45272</v>
          </cell>
          <cell r="W182"/>
        </row>
        <row r="183">
          <cell r="A183" t="str">
            <v>322-3</v>
          </cell>
          <cell r="B183">
            <v>442</v>
          </cell>
          <cell r="C183">
            <v>45138</v>
          </cell>
          <cell r="E183" t="str">
            <v>Solicitud de contratación Sandra Patricia Silva Duarte</v>
          </cell>
          <cell r="F183">
            <v>335</v>
          </cell>
          <cell r="M183" t="str">
            <v>Brindar apoyo al sistema de alerta temprana, mediante el seguimiento y la gestión de las capacidades para la gestión del riesgo, alerta y respuesta en salud pública a nivel territorial y proporcionar soporte a las actividades de entrenamiento en procesos de preparación y respuesta a nivel subnacional.</v>
          </cell>
          <cell r="N183" t="str">
            <v>Directa prestación de servicios</v>
          </cell>
          <cell r="V183">
            <v>45163</v>
          </cell>
          <cell r="W183"/>
        </row>
        <row r="184">
          <cell r="A184" t="str">
            <v>335-27</v>
          </cell>
          <cell r="B184">
            <v>441</v>
          </cell>
          <cell r="C184">
            <v>45138</v>
          </cell>
          <cell r="E184" t="str">
            <v>Solicitud de contratación Alejandra Velásquez Morales</v>
          </cell>
          <cell r="F184">
            <v>335</v>
          </cell>
          <cell r="M184" t="str">
            <v>Brindar apoyo al fortalecimiento del mecanismo de preparación y respuesta de la Dirección de Vigilancia y Análisis de Riesgo en Salud Pública, con especial énfasis en la gestión de poblaciones especiales priorizadas por la Subdirección y en la proyección del Centro de Operaciones de Emergencia en Salud Pública (COE-ESP) como punto regional de referencia.</v>
          </cell>
          <cell r="N184" t="str">
            <v>Directa prestación de servicios</v>
          </cell>
          <cell r="V184">
            <v>45149</v>
          </cell>
          <cell r="W184"/>
        </row>
        <row r="185">
          <cell r="A185" t="str">
            <v>N/A</v>
          </cell>
          <cell r="B185">
            <v>440</v>
          </cell>
          <cell r="C185">
            <v>45135</v>
          </cell>
          <cell r="E185" t="str">
            <v xml:space="preserve">Solicitud Adición Y Prorroga Contrato FEI-­INS ­163-­2022 - Alexander Buitrago Puentes </v>
          </cell>
          <cell r="F185">
            <v>335</v>
          </cell>
          <cell r="M185" t="str">
            <v>Prestar sus servicios profesionales en favor del INS, para apoyar la actualización permanente del sistema de información para la vigilancia en salud pública en cualquiera de los componentes de la Suite Sivigila 4.0.</v>
          </cell>
          <cell r="N185" t="str">
            <v>Adición y Prorroga</v>
          </cell>
          <cell r="V185">
            <v>45139</v>
          </cell>
          <cell r="W185"/>
        </row>
        <row r="186">
          <cell r="A186" t="str">
            <v>N/A</v>
          </cell>
          <cell r="B186">
            <v>439</v>
          </cell>
          <cell r="C186">
            <v>45135</v>
          </cell>
          <cell r="E186" t="str">
            <v>Solicitud Adición Y Prorroga Contrato FEI-­INS ­159-­2022 - Wilson Eduardo Aguilar Landinez</v>
          </cell>
          <cell r="F186">
            <v>335</v>
          </cell>
          <cell r="M186" t="str">
            <v>Prestar sus servicios profesionales en favor del INS, para apoyar la actualización permanente del sistema de información para la vigilancia en salud pública en cualquiera de los componentes de la Suite Sivigila 4.0.</v>
          </cell>
          <cell r="N186" t="str">
            <v>Adición y Prorroga</v>
          </cell>
          <cell r="V186">
            <v>45139</v>
          </cell>
          <cell r="W186"/>
        </row>
        <row r="187">
          <cell r="A187" t="str">
            <v>N/A</v>
          </cell>
          <cell r="B187">
            <v>438</v>
          </cell>
          <cell r="C187">
            <v>45135</v>
          </cell>
          <cell r="E187" t="str">
            <v>Solicitud Adición Y Prorroga Contrato FEI-­INS ­158-­2022 - Verónica Tangarife Arredondo</v>
          </cell>
          <cell r="F187">
            <v>335</v>
          </cell>
          <cell r="M187" t="str">
            <v>Prestar servicios profesionales en favor del INS, para apoyar la actualización permanente del sistema de información para la vigilancia en salud pública en cualquiera de los componentes de la Suite Sivigila 4.0.</v>
          </cell>
          <cell r="N187" t="str">
            <v>Adición y Prorroga</v>
          </cell>
          <cell r="V187">
            <v>45138</v>
          </cell>
          <cell r="W187"/>
        </row>
        <row r="188">
          <cell r="A188" t="str">
            <v>323-30</v>
          </cell>
          <cell r="B188">
            <v>437</v>
          </cell>
          <cell r="C188">
            <v>45133</v>
          </cell>
          <cell r="E188" t="str">
            <v>Solicitud de contratación Amalia Rodriguez Ortiz</v>
          </cell>
          <cell r="F188">
            <v>323</v>
          </cell>
          <cell r="M188" t="str">
            <v>Apoyar en la realización de entrevistas en la fase de evaluación rápida del proyecto denominado "Hacia la eliminación de la transmisión congénita de la enfermedad de Chagas en América Latina" protocolo de Implementación.</v>
          </cell>
          <cell r="N188" t="str">
            <v>Directa prestación de servicios</v>
          </cell>
          <cell r="V188">
            <v>45142</v>
          </cell>
          <cell r="W188" t="str">
            <v>apoyo a la gestión</v>
          </cell>
        </row>
        <row r="189">
          <cell r="A189" t="str">
            <v>341-8</v>
          </cell>
          <cell r="B189">
            <v>436</v>
          </cell>
          <cell r="C189">
            <v>45132</v>
          </cell>
          <cell r="E189" t="str">
            <v>Solicitud proceso invitación cuantía menor - Papelería</v>
          </cell>
          <cell r="F189">
            <v>341</v>
          </cell>
          <cell r="M189" t="str">
            <v>Adquirir elementos de oficina y papelería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ell>
          <cell r="N189" t="str">
            <v>Invitación Cuantía Inferior (50)</v>
          </cell>
          <cell r="V189"/>
          <cell r="W189" t="str">
            <v xml:space="preserve">Nadie ofertó </v>
          </cell>
        </row>
        <row r="190">
          <cell r="A190" t="str">
            <v>339-6</v>
          </cell>
          <cell r="B190">
            <v>435</v>
          </cell>
          <cell r="C190">
            <v>45131</v>
          </cell>
          <cell r="E190" t="str">
            <v>Solicitud de contratación Mishelle Cuello Mejia</v>
          </cell>
          <cell r="F190">
            <v>339</v>
          </cell>
          <cell r="M190" t="str">
            <v>Apoyar las actividades técnicas y científicas para analizar las muestras de Trypanosoma cruzi y Plasmodium spp con los ensayos del Laboratorio Nacional de Referencia-Parasitología en el proyecto "Vigilancia de las enfermedades febriles agudas en dos sitios centinela en Colombia".</v>
          </cell>
          <cell r="N190" t="str">
            <v>Directa prestación de servicios</v>
          </cell>
          <cell r="V190">
            <v>45161</v>
          </cell>
          <cell r="W190"/>
        </row>
        <row r="191">
          <cell r="A191" t="str">
            <v>344-20</v>
          </cell>
          <cell r="B191">
            <v>434</v>
          </cell>
          <cell r="C191">
            <v>45128</v>
          </cell>
          <cell r="E191" t="str">
            <v>Solicitud de contratación Sandra Milena Rivera Vargas</v>
          </cell>
          <cell r="F191">
            <v>344</v>
          </cell>
          <cell r="M191" t="str">
            <v>Brindar apoyo en el análisis epidemiológico de eventos transmisibles de interés para la salud pública según lineamientos establecidos.</v>
          </cell>
          <cell r="N191" t="str">
            <v>Directa prestación de servicios</v>
          </cell>
          <cell r="V191">
            <v>45161</v>
          </cell>
          <cell r="W191"/>
        </row>
        <row r="192">
          <cell r="A192" t="str">
            <v>335-28</v>
          </cell>
          <cell r="B192">
            <v>433</v>
          </cell>
          <cell r="C192">
            <v>45126</v>
          </cell>
          <cell r="E192" t="str">
            <v>Solicitud de contratación Liliana Judith Coronado Ortega</v>
          </cell>
          <cell r="F192">
            <v>335</v>
          </cell>
          <cell r="M192" t="str">
            <v>Prestar los servicios profesionales para apoyar los procesos de vigilancia en salud pública de eventos no transmisibles y relacionados con maternidad segura.</v>
          </cell>
          <cell r="N192" t="str">
            <v>Directa prestación de servicios</v>
          </cell>
          <cell r="V192">
            <v>45142</v>
          </cell>
          <cell r="W192"/>
        </row>
        <row r="193">
          <cell r="A193" t="str">
            <v>323-29</v>
          </cell>
          <cell r="B193">
            <v>432</v>
          </cell>
          <cell r="C193">
            <v>45121</v>
          </cell>
          <cell r="E193" t="str">
            <v>Solicitud de contratación Maria Fernanda Teran Niño</v>
          </cell>
          <cell r="F193">
            <v>323</v>
          </cell>
          <cell r="M193" t="str">
            <v>Apoyar en la realización de entrevistas dentro de la fase de evaluación rápida del proyecto denominado “Hacia la eliminación de la transmisión congénita de la enfermedad de Chagas en América Latina’’ protocolo de Implementación.</v>
          </cell>
          <cell r="N193" t="str">
            <v>Directa prestación de servicios</v>
          </cell>
          <cell r="V193">
            <v>45134</v>
          </cell>
          <cell r="W193" t="str">
            <v>apoyo a la gestión</v>
          </cell>
        </row>
        <row r="194">
          <cell r="A194" t="str">
            <v>323-28</v>
          </cell>
          <cell r="B194">
            <v>431</v>
          </cell>
          <cell r="C194">
            <v>45121</v>
          </cell>
          <cell r="E194" t="str">
            <v>Solicitud de contratación Maria Deby Rincon Rojas</v>
          </cell>
          <cell r="F194">
            <v>323</v>
          </cell>
          <cell r="M194" t="str">
            <v>Apoyar en la realización de entrevistas el municipio de CHITARAQUE (Boyacá), dentro de la fase de evaluación rápida del proyecto denominado "Hacia la eliminación de la transmisión congénita de la enfermedad de Chagas en América Latina" protocolo de Implementación.</v>
          </cell>
          <cell r="N194" t="str">
            <v>Directa prestación de servicios</v>
          </cell>
          <cell r="V194">
            <v>45138</v>
          </cell>
          <cell r="W194" t="str">
            <v>apoyo a la gestión</v>
          </cell>
        </row>
        <row r="195">
          <cell r="A195" t="str">
            <v>323-27</v>
          </cell>
          <cell r="B195">
            <v>430</v>
          </cell>
          <cell r="C195">
            <v>45121</v>
          </cell>
          <cell r="E195" t="str">
            <v>Solicitud de contratación Mónica Dayana Camacho Suarez</v>
          </cell>
          <cell r="F195">
            <v>323</v>
          </cell>
          <cell r="M195" t="str">
            <v>Prestación de servicios para apoyar en la ejecución local como entrevistadores dentro de la fase de evaluación rápida del proyecto denominado "Hacia la eliminación de la transmisión congénita de la enfermedad de Chagas en América Latina" protocolo de Implementación.</v>
          </cell>
          <cell r="N195" t="str">
            <v>Directa prestación de servicios</v>
          </cell>
          <cell r="V195">
            <v>45138</v>
          </cell>
          <cell r="W195" t="str">
            <v>apoyo a la gestión</v>
          </cell>
        </row>
        <row r="196">
          <cell r="A196" t="str">
            <v>N/A</v>
          </cell>
          <cell r="B196">
            <v>429</v>
          </cell>
          <cell r="C196">
            <v>45120</v>
          </cell>
          <cell r="E196" t="str">
            <v>Solicitud Adición Y Prorroga Contrato FEI-INS 162-2022 - Daren Estip Barreto Fonseca</v>
          </cell>
          <cell r="F196">
            <v>339</v>
          </cell>
          <cell r="M196" t="str">
            <v>Apoyar labores administrativas y contables, relacionadas con la gestión de pagos y demás tareas que incluyen proyección de informes financieros, y publicación de documentos en el marco de la ejecución de los proyectos que integran el Patrimonio Autónomo Fondo Especial de investigaciones del INS, especialmente lo relacionado con la oportunidad de financiación (NOFO) número CDC-RFA-GH-20-003.</v>
          </cell>
          <cell r="N196" t="str">
            <v>Adición y Prorroga</v>
          </cell>
          <cell r="V196">
            <v>45124</v>
          </cell>
          <cell r="W196"/>
        </row>
        <row r="197">
          <cell r="A197" t="str">
            <v>N/A</v>
          </cell>
          <cell r="B197">
            <v>428</v>
          </cell>
          <cell r="C197">
            <v>45118</v>
          </cell>
          <cell r="E197" t="str">
            <v>Solicitud Modificación Contrato FEI-INS 018-2023 - Melany Esther Araque Ruiz</v>
          </cell>
          <cell r="F197">
            <v>302</v>
          </cell>
          <cell r="M197" t="str">
            <v>Apoyar al Grupo Fondo Especial para Investigaciones FEI del INS en la gestión documental, la cual incluye alimentación, clasificación y seguimiento de bases de datos de contratación, presupuestales y de proyectos además de la elaboración de informes relacionados a dichas bases de los recursos del que integran el Patrimonio Autónomo FEI.</v>
          </cell>
          <cell r="N197" t="str">
            <v>Modificación</v>
          </cell>
          <cell r="V197">
            <v>45124</v>
          </cell>
          <cell r="W197"/>
        </row>
        <row r="198">
          <cell r="A198" t="str">
            <v>302-16</v>
          </cell>
          <cell r="B198">
            <v>427</v>
          </cell>
          <cell r="C198">
            <v>45114</v>
          </cell>
          <cell r="E198" t="str">
            <v>Solicitud de contratación Melany Esther Araque Ruiz</v>
          </cell>
          <cell r="F198">
            <v>302</v>
          </cell>
          <cell r="M198" t="str">
            <v>Apoyar al Grupo Fondo Especial para Investigaciones FEI del INS en la alimentación, clasificación y seguimiento de bases de datos de contratación, presupuestales y de proyectos, así como la creación de las diferentes carpetas donde se encuentra la documentación precontractual y contractual de los procesos solicitados y su asignación, al igual que en el apoyo de la elaboración de informes relacionados con los recursos, la gestión de pagos y demás actividades solicitadas por la coordinación del Patrimonio Autónomo FEI-INS.</v>
          </cell>
          <cell r="N198" t="str">
            <v>Directa prestación de servicios</v>
          </cell>
          <cell r="V198">
            <v>45142</v>
          </cell>
          <cell r="W198"/>
        </row>
        <row r="199">
          <cell r="A199" t="str">
            <v>N/A</v>
          </cell>
          <cell r="B199">
            <v>426</v>
          </cell>
          <cell r="C199">
            <v>45112</v>
          </cell>
          <cell r="E199" t="str">
            <v>Solicitud Adición y Modificación Contrato FEI-INS 095-2023 - GESTION DEL CONOCIMIENTO SWAP SAS</v>
          </cell>
          <cell r="F199">
            <v>344</v>
          </cell>
          <cell r="M199" t="str">
            <v>Prestar sus servicios en favor del INS, para 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v>
          </cell>
          <cell r="N199" t="str">
            <v>Adición y Modificación</v>
          </cell>
          <cell r="V199">
            <v>45149</v>
          </cell>
          <cell r="W199"/>
        </row>
        <row r="200">
          <cell r="A200" t="str">
            <v>N/A</v>
          </cell>
          <cell r="B200">
            <v>425</v>
          </cell>
          <cell r="C200">
            <v>45113</v>
          </cell>
          <cell r="E200" t="str">
            <v>Solicitud cotización proceso mobiliario COE</v>
          </cell>
          <cell r="F200">
            <v>335</v>
          </cell>
          <cell r="M200" t="str">
            <v>Adquisición de mobiliario y tomas desplegables necesarios para los equipos de respuesta inmediata en el marco del proyecto "Sostenibilidad de la etapa desarrollo del Instituto Nacional de Salud de Colombia en respuesta a emergencias de salud pública y su desarrollo como centro de excelencia para américa latina".</v>
          </cell>
          <cell r="N200" t="str">
            <v>Cotización</v>
          </cell>
          <cell r="V200"/>
          <cell r="W200"/>
        </row>
        <row r="201">
          <cell r="A201" t="str">
            <v>N/A</v>
          </cell>
          <cell r="B201">
            <v>424</v>
          </cell>
          <cell r="C201">
            <v>45112</v>
          </cell>
          <cell r="E201" t="str">
            <v>Solicitud Adición, Prorroga y Modificación Contrato FEI-INS 036-2023 - AGENCIA DE VIAJES Y TURISMO GOLDTOUR S.A.S</v>
          </cell>
          <cell r="F201" t="str">
            <v>312| 313| 315| 322| 335| 323|323| 338| 339| 344| 341| 360</v>
          </cell>
          <cell r="M201" t="str">
            <v>Vender y suministrar al Instituto Nacional de Salud tiquetes aéreos en rutas nacionales e internacionales para la ejecución de actividades requeridas para el cumplimiento de los objetivos de los diferentes proyectos de investigación cuyos recursos se encuentran en el Patrimonio Autónomo FEI.</v>
          </cell>
          <cell r="N201" t="str">
            <v>Adición, Prorroga Y Modificación</v>
          </cell>
          <cell r="V201">
            <v>45197</v>
          </cell>
          <cell r="W201" t="str">
            <v>OBSERVACIONES ADICIONALES A INCLUIR EN EL DOCUMENTO CONTRACTUAL: La imputación presupuestal de los CDRs adicionados quedaría de la siguiente manera: SIFI 323 - CDR 579: $10.000.000 | SIFI 338 - CDR 580: $11.400.000 | SIFI 360 - CDR 654: $8.000.000 | SIFI 344 - CDR 577: $21.600.000  Se adiciona - $51.000.000
La imputación presupuestal de los CDRs liberados quedaría de la siguiente manera: SIFI 312 - CDR 421: $3.000.000 | SIFI 313 - CDR 483: $241.042 | SIFI 315 - CDR 401: $2.500.000  Se libera - $5.741.042
La imputación presupuestal de los CDRs quedaría de la siguiente manera: SIFI 312 - CDR 421: $0,00| SIFI 313 - CDR 483: $2.258.958 | SIFI 315 - CDR 401: $0,00 | SIFI 322 - CDR 562: $146.930.149 | SIFI 335 - CDR 563: $153.069.851 | SIFI 323 - CDR 578: $22.907.791 |  SIFI 323 - CDR 579: $34.085.600 | SIFI 338 - CDR 580: $26.725.608 | SIFI 339 - CDR 574: $10.000.000 | SIFI 344 - CDR 577: $39.600.000 | SIFI 341 - CDR 566: $4.500.000 | SIFI 360 - CDR 654: $8.000.000  Total - $448.077.957</v>
          </cell>
        </row>
        <row r="202">
          <cell r="A202" t="str">
            <v>N/A</v>
          </cell>
          <cell r="B202">
            <v>423</v>
          </cell>
          <cell r="C202">
            <v>45112</v>
          </cell>
          <cell r="E202" t="str">
            <v>Solicitud Modificación Contrato FEI-INS 066-2023 - COMERCIALIZADORA ORIKUA S.A.S</v>
          </cell>
          <cell r="F202" t="str">
            <v>312| 315| 335| 323| 323| 323| 323| 323| 323| 330-3| 338| 360</v>
          </cell>
          <cell r="M202" t="str">
            <v>Prestar los servicios en favor del INS; de operador logístico en todo el territorio nacional, para la organización, administración, ejecución y demás acciones necesarias para la realización de eventos, reuniones y demás actividades requeridas para el cumplimiento de los objetivos de los diferentes proyectos de investigación cuyos recursos se encuentran en el patrimonio autónomo FEI.</v>
          </cell>
          <cell r="N202" t="str">
            <v>Modificación</v>
          </cell>
          <cell r="V202">
            <v>45210</v>
          </cell>
          <cell r="W202" t="str">
            <v>OBSERVACIONES ADICIONALES A INCLUIR EN EL DOCUMENTO CONTRACTUAL: La imputación presupuestal de los CDRs liberados quedaría de la siguiente manera: SIFI 312 - CDR 414: $2.500.000 | SIFI 315 - CDR 401: $351.748,24  Se libera - $2.851.748,24
La imputación presupuestal de los CDRs quedaría de la siguiente manera: SIFI 312 - CDR 414: $0,00| SIFI 315 - CDR 401: $7.648.251,76 | SIFI 335 - CDR 591: $400.000.000 | SIFI 323 - CDR 613: $25.000.000 |  SIFI 323 - CDR 614: $32.000.000 | SIFI 323 - CDR 615: $39.700.000 | SIFI 323 - CDR 616: $35.170.450 | SIFI 323 - CDR 617: $90.000.000 | SIFI 323 - CDR 618: $56.224.639 | SIFI 330-3 - CDR 622: $120.000.000 | SIFI 338 - CDR 630: $51.000.000 | SIFI 360 - CDR 634: $4.400.000  Total - $861.143.340,76</v>
          </cell>
        </row>
        <row r="203">
          <cell r="A203" t="str">
            <v>339-38</v>
          </cell>
          <cell r="B203" t="str">
            <v>422-2</v>
          </cell>
          <cell r="C203">
            <v>45111</v>
          </cell>
          <cell r="E203" t="str">
            <v>Solicitud cotización adquisición de equipos de laboratorio CDC</v>
          </cell>
          <cell r="F203">
            <v>339</v>
          </cell>
          <cell r="M203" t="str">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v>
          </cell>
          <cell r="N203" t="str">
            <v>Directa por Ciencia y Tecnología</v>
          </cell>
          <cell r="V203">
            <v>45202</v>
          </cell>
          <cell r="W203"/>
        </row>
        <row r="204">
          <cell r="A204" t="str">
            <v>335-36</v>
          </cell>
          <cell r="B204" t="str">
            <v>422-1</v>
          </cell>
          <cell r="C204">
            <v>45111</v>
          </cell>
          <cell r="E204" t="str">
            <v>Solicitud cotización adquisición de equipos de laboratorio CDC</v>
          </cell>
          <cell r="F204">
            <v>339</v>
          </cell>
          <cell r="M204" t="str">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v>
          </cell>
          <cell r="N204" t="str">
            <v>Directa por Ciencia y Tecnología</v>
          </cell>
          <cell r="V204">
            <v>45202</v>
          </cell>
          <cell r="W204" t="str">
            <v>La imputación presupuestal de los CDRs adicionados quedaría de la siguiente manera: SIFI 339 - CDR 755: $188.350.327 | SIFI 335 - CDR 725: $341.000.000</v>
          </cell>
        </row>
        <row r="205">
          <cell r="A205" t="str">
            <v>335-7</v>
          </cell>
          <cell r="B205">
            <v>421</v>
          </cell>
          <cell r="C205">
            <v>45106</v>
          </cell>
          <cell r="E205" t="str">
            <v>Solicitud de contratación Aula Virtual - Universidad Distrital</v>
          </cell>
          <cell r="F205">
            <v>335</v>
          </cell>
          <cell r="M205" t="str">
            <v>Prestar servicios para el desarrollo e implementación de una plataforma LMS MULTI-LEARNING, para la gestión de usuarios, cursos y certificaciones en el marco del proceso de transformación digital del INS, según requerimiento de la Dirección de Vigilancia y Análisis de Riesgo DVARSP. alineada con la ejecución el proyecto “Sostenibilidad de la etapa desarrollo del Instituto Nacional de Salud de Colombia en respuesta a emergencias de salud pública y su desarrollo como centro de excelencia para américa latina.”</v>
          </cell>
          <cell r="N205" t="str">
            <v>Directa prestación de servicios</v>
          </cell>
          <cell r="V205">
            <v>45142</v>
          </cell>
          <cell r="W205"/>
        </row>
        <row r="206">
          <cell r="A206" t="str">
            <v>322-14</v>
          </cell>
          <cell r="B206">
            <v>420</v>
          </cell>
          <cell r="C206">
            <v>45105</v>
          </cell>
          <cell r="E206" t="str">
            <v>Solicitud de contratación Taylor Humberto Diaz Herrera</v>
          </cell>
          <cell r="F206">
            <v>322</v>
          </cell>
          <cell r="M206" t="str">
            <v xml:space="preserve">Apoyar en la organización de los planes de trabajo para el procesamiento de las muestras y la organización de la información asociada a las capturas de los mosquitos dentro del proyecto "Determinación del impacto entomológico del uso de mosquiteros tratados con insecticida de larga duración (MILD) y el rociado residual intradomiciliario (RRI) en un área endémica para la transmisión de malaria del departamento de Cauca, Colombia". </v>
          </cell>
          <cell r="N206" t="str">
            <v>Directa prestación de servicios</v>
          </cell>
          <cell r="V206">
            <v>45134</v>
          </cell>
          <cell r="W206"/>
        </row>
        <row r="207">
          <cell r="A207" t="str">
            <v>322-46</v>
          </cell>
          <cell r="B207">
            <v>419</v>
          </cell>
          <cell r="C207">
            <v>45105</v>
          </cell>
          <cell r="E207" t="str">
            <v>Solicitud de contratación Nicole Vargas García</v>
          </cell>
          <cell r="F207">
            <v>322</v>
          </cell>
          <cell r="M207" t="str">
            <v>Apoyar la revisión, depuración y organización de las bases de datos y el análisis de la información dentro del proyecto "Determinación del impacto entomológico del uso de mosquiteros tratados con insecticida de larga duración (MILD) y el rociado residual intradomiciliario (RRI) en un área endémica para la transmisión de malaria del departamento de Cauca, Colombia".</v>
          </cell>
          <cell r="N207" t="str">
            <v>Directa prestación de servicios</v>
          </cell>
          <cell r="V207">
            <v>45134</v>
          </cell>
          <cell r="W207"/>
        </row>
        <row r="208">
          <cell r="A208" t="str">
            <v>322-45</v>
          </cell>
          <cell r="B208">
            <v>418</v>
          </cell>
          <cell r="C208">
            <v>45105</v>
          </cell>
          <cell r="E208" t="str">
            <v>Solicitud de contratación Diana Carolina Moreno Aguilera</v>
          </cell>
          <cell r="F208">
            <v>322</v>
          </cell>
          <cell r="M208" t="str">
            <v>Apoyar la realización de las pruebas moleculares para confirmar las fuentes de alimentación sanguínea y la infección natural con Plasmodium en mosquitos y la organización de la información asociada con los mosquitos recolectados en Guapi y Timbiquí dentro del proyecto "Determinación del impacto entomológico del uso de mosquiteros tratados con insecticida de larga duración (MILD) y el rociado residual intradomiciliario (RRI) en un área endémica para la transmisión de malaria del departamento de Cauca, Colombia".</v>
          </cell>
          <cell r="N208" t="str">
            <v>Directa prestación de servicios</v>
          </cell>
          <cell r="V208">
            <v>45119</v>
          </cell>
          <cell r="W208"/>
        </row>
        <row r="209">
          <cell r="A209" t="str">
            <v>322-44</v>
          </cell>
          <cell r="B209">
            <v>417</v>
          </cell>
          <cell r="C209">
            <v>45105</v>
          </cell>
          <cell r="E209" t="str">
            <v>Solicitud de contratación Edward Hernando Vargas Galindo</v>
          </cell>
          <cell r="F209">
            <v>322</v>
          </cell>
          <cell r="M209" t="str">
            <v>Apoyar el procesamiento de las muestras de mosquitos para detección de infección natural con Plasmodium, la determinación preliminar de mecanismos de resistencia a insecticidas en mosquitos del género Anopheles y la organización de información recolectada dentro del proyecto "Determinación del impacto entomológico del uso de mosquiteros tratados con insecticida de larga duración (MILD) y el rociado residual intradomiciliario (RRI) en un área endémica para la transmisión de malaria del departamento de Cauca, Colombia".</v>
          </cell>
          <cell r="N209" t="str">
            <v>Directa prestación de servicios</v>
          </cell>
          <cell r="V209">
            <v>45119</v>
          </cell>
          <cell r="W209"/>
        </row>
        <row r="210">
          <cell r="A210" t="str">
            <v>322-43</v>
          </cell>
          <cell r="B210">
            <v>416</v>
          </cell>
          <cell r="C210">
            <v>45105</v>
          </cell>
          <cell r="E210" t="str">
            <v>Solicitud de contratación Beatriz Núñez Diaz</v>
          </cell>
          <cell r="F210">
            <v>322</v>
          </cell>
          <cell r="M210" t="str">
            <v>Apoyar la preparación de las muestras de mosquitos para su procesamiento, preparación de materiales y reactivos para la realización de pruebas de laboratorio y aseo de las áreas de trabajo dentro del proyecto "Determinación del impacto entomológico del uso de mosquiteros tratados con insecticida de larga duración (MILD) y el rociado residual intradomiciliario (RRI) en un área endémica para la transmisión de malaria del departamento de Cauca, Colombia".</v>
          </cell>
          <cell r="N210" t="str">
            <v>Directa prestación de servicios</v>
          </cell>
          <cell r="V210">
            <v>45131</v>
          </cell>
          <cell r="W210"/>
        </row>
        <row r="211">
          <cell r="A211" t="str">
            <v>322-42</v>
          </cell>
          <cell r="B211">
            <v>415</v>
          </cell>
          <cell r="C211">
            <v>45105</v>
          </cell>
          <cell r="E211" t="str">
            <v>Solicitud de contratación Arantxa Sánchez Ferreira</v>
          </cell>
          <cell r="F211">
            <v>322</v>
          </cell>
          <cell r="M211" t="str">
            <v>Apoyar el procesamiento de mosquitos para detección y confirmación de la infección natural con Plasmodium spp. dentro del proyecto "Determinación del impacto entomológico del uso de mosquiteros tratados con insecticida de larga duración (MILD) y el rociado residual intradomiciliario (RRI) en un área endémica para la transmisión de malaria del departamento de Cauca, Colombia".</v>
          </cell>
          <cell r="N211" t="str">
            <v>Directa prestación de servicios</v>
          </cell>
          <cell r="V211">
            <v>45119</v>
          </cell>
          <cell r="W211"/>
        </row>
        <row r="212">
          <cell r="A212" t="str">
            <v>N/A</v>
          </cell>
          <cell r="B212">
            <v>414</v>
          </cell>
          <cell r="C212">
            <v>45105</v>
          </cell>
          <cell r="E212" t="str">
            <v>Solicitud Adición Y Prorroga Contrato FEI-INS 026-2023 - Liliana Judith Coronado Ortega</v>
          </cell>
          <cell r="F212">
            <v>335</v>
          </cell>
          <cell r="M212" t="str">
            <v>Prestar los servicios profesionales para la implementación de cursos virtuales de eventos de maternidad segura para capacitación en vigilancia de la salud pública de las condiciones relacionadas con la maternidad a nivel subnacional.</v>
          </cell>
          <cell r="N212" t="str">
            <v>Adición y Prorroga</v>
          </cell>
          <cell r="V212"/>
          <cell r="W212"/>
        </row>
        <row r="213">
          <cell r="A213" t="str">
            <v>322-55</v>
          </cell>
          <cell r="B213">
            <v>413</v>
          </cell>
          <cell r="C213">
            <v>45103</v>
          </cell>
          <cell r="E213" t="str">
            <v>Solicitud de contratación WORLD BIOHAZTEC</v>
          </cell>
          <cell r="F213">
            <v>335</v>
          </cell>
          <cell r="M213" t="str">
            <v xml:space="preserve">Prestar servicios en el  asesoramiento y entrenamiento para verificadores de estándares de Bioseguridad y Biocustodía, para realizar taller teórico-práctico sobre análisis de riesgo biológico, dirigido a los profesionales de los Laboratorios de Salud Pública.
 </v>
          </cell>
          <cell r="N213" t="str">
            <v>Directa prestación de servicios</v>
          </cell>
          <cell r="V213">
            <v>45152</v>
          </cell>
          <cell r="W213"/>
        </row>
        <row r="214">
          <cell r="A214" t="str">
            <v>322-57</v>
          </cell>
          <cell r="B214">
            <v>412</v>
          </cell>
          <cell r="C214">
            <v>45104</v>
          </cell>
          <cell r="E214" t="str">
            <v>Solicitud de contratación Karen Viviana Zabaleta Rodríguez</v>
          </cell>
          <cell r="F214">
            <v>335</v>
          </cell>
          <cell r="M214" t="str">
            <v xml:space="preserve"> Brindar apoyo a las actividades de tratamiento y flujo de datos e información en el marco de lo relacionado con la mitigación del impacto por el "Exceso de mortalidad durante la pandemia COVID-19 en Colombia" segunda fase "y apoyar el desarrollo de actividades de gestión de conocimiento en el marco de las redes de salud pública".</v>
          </cell>
          <cell r="N214" t="str">
            <v>Directa prestación de servicios</v>
          </cell>
          <cell r="V214">
            <v>45131</v>
          </cell>
          <cell r="W214"/>
        </row>
        <row r="215">
          <cell r="A215" t="str">
            <v>323-26</v>
          </cell>
          <cell r="B215">
            <v>411</v>
          </cell>
          <cell r="C215">
            <v>45104</v>
          </cell>
          <cell r="E215" t="str">
            <v>Solicitud de contratación Orlando Jose Vallecia Paez</v>
          </cell>
          <cell r="F215">
            <v>323</v>
          </cell>
          <cell r="M215" t="str">
            <v>Prestación de servicios profesionales para apoyar en la ejecución local como asistente de campo dentro del proyecto denominado "Hacia la eliminación de la transmisión congénita de la enfermedad de Chagas en América Latina".</v>
          </cell>
          <cell r="N215" t="str">
            <v>Directa prestación de servicios</v>
          </cell>
          <cell r="V215">
            <v>45121</v>
          </cell>
          <cell r="W215"/>
        </row>
        <row r="216">
          <cell r="A216" t="str">
            <v>323-25</v>
          </cell>
          <cell r="B216">
            <v>410</v>
          </cell>
          <cell r="C216">
            <v>45104</v>
          </cell>
          <cell r="E216" t="str">
            <v>Solicitud de contratación Ricardo Fabian Fábregas Calao</v>
          </cell>
          <cell r="F216">
            <v>323</v>
          </cell>
          <cell r="M216" t="str">
            <v xml:space="preserve">Prestar servicios profesionales para apoyar en la ejecución local como asistente de campo dentro del proyecto denominado "Hacia la eliminación de la transmisión congénita de la enfermedad de Chagas en América Latina". </v>
          </cell>
          <cell r="N216" t="str">
            <v>Directa prestación de servicios</v>
          </cell>
          <cell r="V216">
            <v>45121</v>
          </cell>
          <cell r="W216"/>
        </row>
        <row r="217">
          <cell r="A217" t="str">
            <v>323-24</v>
          </cell>
          <cell r="B217">
            <v>409</v>
          </cell>
          <cell r="C217">
            <v>45104</v>
          </cell>
          <cell r="E217" t="str">
            <v>Solicitud de contratación Silvia Juliana Valdivieso Bohorquez</v>
          </cell>
          <cell r="F217">
            <v>323</v>
          </cell>
          <cell r="M217" t="str">
            <v>Prestar servicios profesionales para apoyar en la ejecución local como asistente de campo dentro del proyecto denominado "Hacia la eliminación de la transmisión congénita de la enfermedad de Chagas en América Latina".</v>
          </cell>
          <cell r="N217" t="str">
            <v>Directa prestación de servicios</v>
          </cell>
          <cell r="V217">
            <v>45121</v>
          </cell>
          <cell r="W217"/>
        </row>
        <row r="218">
          <cell r="A218" t="str">
            <v>323-23</v>
          </cell>
          <cell r="B218">
            <v>408</v>
          </cell>
          <cell r="C218">
            <v>45103</v>
          </cell>
          <cell r="E218" t="str">
            <v>Solicitud de contratación Lina Paola Forero Pinzón</v>
          </cell>
          <cell r="F218">
            <v>323</v>
          </cell>
          <cell r="M218" t="str">
            <v>Apoyar en la realización de entrevistas el municipio de MONIQUIRA (Boyacá), dentro de la fase de evaluación rápida del proyecto denominado “Hacia la eliminación de la transmisión congénita de la enfermedad de Chagas en América Latina’’ protocolo de Implementación.</v>
          </cell>
          <cell r="N218" t="str">
            <v>Directa prestación de servicios</v>
          </cell>
          <cell r="V218"/>
          <cell r="W218" t="str">
            <v>La contratista desistió del proceso</v>
          </cell>
        </row>
        <row r="219">
          <cell r="A219" t="str">
            <v>323-22</v>
          </cell>
          <cell r="B219">
            <v>407</v>
          </cell>
          <cell r="C219">
            <v>45103</v>
          </cell>
          <cell r="E219" t="str">
            <v>Solicitud de contratación Sandra Yolanda Peña Castillo</v>
          </cell>
          <cell r="F219">
            <v>323</v>
          </cell>
          <cell r="M219" t="str">
            <v>Prestación de servicios para apoyar en la ejecución local como entrevistadores(a) para le proyecto “Hacia la eliminación de la trasmisión congénita de la enfermedad de Chagas en América Latina”.</v>
          </cell>
          <cell r="N219" t="str">
            <v>Directa prestación de servicios</v>
          </cell>
          <cell r="V219">
            <v>45140</v>
          </cell>
          <cell r="W219" t="str">
            <v>apoyo a la gestión</v>
          </cell>
        </row>
        <row r="220">
          <cell r="A220" t="str">
            <v>323-21</v>
          </cell>
          <cell r="B220">
            <v>406</v>
          </cell>
          <cell r="C220">
            <v>45103</v>
          </cell>
          <cell r="E220" t="str">
            <v>Solicitud de contratación Luisa Daniela Currea Cristancho</v>
          </cell>
          <cell r="F220">
            <v>323</v>
          </cell>
          <cell r="M220" t="str">
            <v>Apoyar en la realización de entrevistas en la fase de evaluación rápida del proyecto denominado “Hacia la eliminación de la transmisión congénita de la enfermedad de Chagas en América Latina’’ protocolo de Implementación.</v>
          </cell>
          <cell r="N220" t="str">
            <v>Directa prestación de servicios</v>
          </cell>
          <cell r="V220">
            <v>45134</v>
          </cell>
          <cell r="W220" t="str">
            <v>apoyo a la gestión</v>
          </cell>
        </row>
        <row r="221">
          <cell r="A221" t="str">
            <v>323-20</v>
          </cell>
          <cell r="B221">
            <v>405</v>
          </cell>
          <cell r="C221">
            <v>45103</v>
          </cell>
          <cell r="E221" t="str">
            <v>Solicitud de contratación Lili Karina Diaz Merchan</v>
          </cell>
          <cell r="F221">
            <v>323</v>
          </cell>
          <cell r="M221" t="str">
            <v>Apoyar en la realización de entrevistas dentro de la fase de evaluación rápida del proyecto denominado “Hacia la eliminación de la transmisión congénita de la enfermedad de Chagas en América Latina’’ protocolo de Implementación.</v>
          </cell>
          <cell r="N221" t="str">
            <v>Directa prestación de servicios</v>
          </cell>
          <cell r="V221">
            <v>45134</v>
          </cell>
          <cell r="W221" t="str">
            <v>apoyo a la gestión</v>
          </cell>
        </row>
        <row r="222">
          <cell r="A222" t="str">
            <v>N/A</v>
          </cell>
          <cell r="B222">
            <v>404</v>
          </cell>
          <cell r="C222">
            <v>45100</v>
          </cell>
          <cell r="E222" t="str">
            <v>Solicitud Cesión Contrato FEI-INS 048-2023 - Diana Carolina Gonzalez Galindo| Nataly Rocio Ruiz Guzman</v>
          </cell>
          <cell r="F222">
            <v>338</v>
          </cell>
          <cell r="M222" t="str">
            <v>"Prestar sus servicios profesionales a favor del INS, para apoyar las actividades de lavado, de equipos y áreas, preparación de materiales y equipos para pruebas de acuerdo con los requerimientos y cumplimiento ante el "centro de control y prevención de enfermedades" (CDC) del proyecto "Strengthening of laboratory based surveillance and diagnostic capacity for fungal diaseases in Colombia" bajo "Notification of Award" (NOA) NUS51CK000316".</v>
          </cell>
          <cell r="N222" t="str">
            <v>Cesión</v>
          </cell>
          <cell r="V222">
            <v>45119</v>
          </cell>
          <cell r="W222"/>
        </row>
        <row r="223">
          <cell r="A223" t="str">
            <v>N/A</v>
          </cell>
          <cell r="B223">
            <v>403</v>
          </cell>
          <cell r="C223">
            <v>45093</v>
          </cell>
          <cell r="E223" t="str">
            <v>Solicitud Adición Y Prorroga Contrato FEI-INS 143-2022 - SODEXO SERVICIOS DE BENEFICIOS E INCENTIVOS COLOMBIA S.A.S.</v>
          </cell>
          <cell r="F223">
            <v>340</v>
          </cell>
          <cell r="M223" t="str">
            <v>Adquisición en favor del INS de treinta y cuatro (34) bonos electrónicos de alimentación redimibles en supermercados de cadena con el número de cédula de los pacientes con TB MDR que se vinculen al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En las ciudades de Bogotá, Cali Buenaventura, Medellín, Cartagena, atlántico y Antioquia”.</v>
          </cell>
          <cell r="N223" t="str">
            <v>Adición y Prorroga</v>
          </cell>
          <cell r="V223">
            <v>45177</v>
          </cell>
          <cell r="W223"/>
        </row>
        <row r="224">
          <cell r="A224" t="str">
            <v>322-19</v>
          </cell>
          <cell r="B224">
            <v>402</v>
          </cell>
          <cell r="C224">
            <v>45091</v>
          </cell>
          <cell r="E224" t="str">
            <v>Solicitud proceso invitación cuantía menor - Acampada COE</v>
          </cell>
          <cell r="F224">
            <v>335</v>
          </cell>
          <cell r="M224" t="str">
            <v>Adquisición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v>
          </cell>
          <cell r="N224" t="str">
            <v>Invitación Cuantía Inferior (50)</v>
          </cell>
          <cell r="V224"/>
          <cell r="W224" t="str">
            <v>Se cancela proceso debido a tiempos</v>
          </cell>
        </row>
        <row r="225">
          <cell r="A225" t="str">
            <v>360-10</v>
          </cell>
          <cell r="B225">
            <v>401</v>
          </cell>
          <cell r="C225">
            <v>45091</v>
          </cell>
          <cell r="E225" t="str">
            <v>Solicitud cotización Equipos y Suministros de Laboratorio</v>
          </cell>
          <cell r="F225">
            <v>360</v>
          </cell>
          <cell r="M225" t="str">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v>
          </cell>
          <cell r="N225" t="str">
            <v>Directa por Ciencia y Tecnología</v>
          </cell>
          <cell r="V225">
            <v>45195</v>
          </cell>
          <cell r="W225"/>
        </row>
        <row r="226">
          <cell r="A226" t="str">
            <v>N/A</v>
          </cell>
          <cell r="B226">
            <v>400</v>
          </cell>
          <cell r="C226">
            <v>45090</v>
          </cell>
          <cell r="E226" t="str">
            <v>Solicitud de suspensión contrato FEI-INS-037-2023 Lina Maria Lopez Melendez</v>
          </cell>
          <cell r="F226">
            <v>302</v>
          </cell>
          <cell r="M226" t="str">
            <v>Prestar sus servicios profesionales en favor del INS, en específico en la Secretaria General del INS y al Grupo Fondo Especial para Investigaciones-FEI del Instituto Nacional de Salud, en el acompañamiento contractual, jurídico y apoyo administrativo que sea requerido para la vigencia 2023.</v>
          </cell>
          <cell r="N226" t="str">
            <v>Suspensión</v>
          </cell>
          <cell r="V226">
            <v>45092</v>
          </cell>
          <cell r="W226"/>
        </row>
        <row r="227">
          <cell r="A227" t="str">
            <v>322-41</v>
          </cell>
          <cell r="B227">
            <v>399</v>
          </cell>
          <cell r="C227">
            <v>45090</v>
          </cell>
          <cell r="E227" t="str">
            <v>Solicitud de contratación Fabian Nicolás Moreno Anzola</v>
          </cell>
          <cell r="F227">
            <v>335</v>
          </cell>
          <cell r="M227" t="str">
            <v>Prestar servicios profesionales para desarrollar, identificar y recolectar información que permita el análisis y comprensión de las situaciones de la vigilancia en salud pública con base comunitaria.</v>
          </cell>
          <cell r="N227" t="str">
            <v>Directa prestación de servicios</v>
          </cell>
          <cell r="V227">
            <v>45121</v>
          </cell>
          <cell r="W227"/>
        </row>
        <row r="228">
          <cell r="A228" t="str">
            <v>322-40</v>
          </cell>
          <cell r="B228">
            <v>398</v>
          </cell>
          <cell r="C228">
            <v>45090</v>
          </cell>
          <cell r="E228" t="str">
            <v>Solicitud de contratación Luz Dary Quintero Torres</v>
          </cell>
          <cell r="F228">
            <v>335</v>
          </cell>
          <cell r="M228" t="str">
            <v>Apoyar la implementación y seguimiento a la estrategia de Vigilancia en Salud Pública con enfoque Comunitario en Colombia.</v>
          </cell>
          <cell r="N228" t="str">
            <v>Directa prestación de servicios</v>
          </cell>
          <cell r="V228">
            <v>45111</v>
          </cell>
          <cell r="W228"/>
        </row>
        <row r="229">
          <cell r="A229" t="str">
            <v>344-7</v>
          </cell>
          <cell r="B229">
            <v>397</v>
          </cell>
          <cell r="C229">
            <v>45086</v>
          </cell>
          <cell r="E229" t="str">
            <v>Solicitud de contratación Leonor Alvarez Pachon</v>
          </cell>
          <cell r="F229">
            <v>344</v>
          </cell>
          <cell r="M229" t="str">
            <v>Realizar actividades de seguimiento para la vigilancia en salud pública y análisis epidemiológico de eventos transmisibles y del proyecto de IAAS y COVID-19 .</v>
          </cell>
          <cell r="N229" t="str">
            <v>Directa prestación de servicios</v>
          </cell>
          <cell r="V229"/>
          <cell r="W229" t="str">
            <v>Suspendido por demoras en las aprobaciones de los instrumentos y en la autorización para dar inicio al trabajo de campo de los proyectos 1 y 2 de IAAS (344)</v>
          </cell>
        </row>
        <row r="230">
          <cell r="A230" t="str">
            <v>322-36</v>
          </cell>
          <cell r="B230">
            <v>396</v>
          </cell>
          <cell r="C230">
            <v>45084</v>
          </cell>
          <cell r="E230" t="str">
            <v>Solicitud de contratación Filomena Klinger Brahan</v>
          </cell>
          <cell r="F230">
            <v>335</v>
          </cell>
          <cell r="M230" t="str">
            <v>Apoyar en el seguimiento de todas las actividades administrativas y financieras necesarias para el completo desarrollo del proyecto titulado “Sostenibilidad de la etapa de desarrollo del Instituto Nacional de Salud de Colombia en la respuesta de Emergencias de Salud Pública y su desarrollo como centro de excelencia en América Latina”.</v>
          </cell>
          <cell r="N230" t="str">
            <v>Directa prestación de servicios</v>
          </cell>
          <cell r="V230">
            <v>45106</v>
          </cell>
          <cell r="W230"/>
        </row>
        <row r="231">
          <cell r="A231" t="str">
            <v>N/A</v>
          </cell>
          <cell r="B231">
            <v>395</v>
          </cell>
          <cell r="C231">
            <v>45084</v>
          </cell>
          <cell r="E231" t="str">
            <v>Solicitud Adición Y Prorroga Contrato FEI-INS 078-2022 - Johanna Marcela Rincon Meneses</v>
          </cell>
          <cell r="F231">
            <v>335</v>
          </cell>
          <cell r="M231" t="str">
            <v>Prestar sus servicios profesionales en favor del INS, para realizar las actividades necesarias para apoyar la elaboración de estudios previos relacionados con los procesos precontractuales, control, monitoreo y seguimiento de las actividades de los proyectos asignados por el Instituto Nacional de Salud.</v>
          </cell>
          <cell r="N231" t="str">
            <v>Adición y Prorroga</v>
          </cell>
          <cell r="V231">
            <v>45103</v>
          </cell>
          <cell r="W231"/>
        </row>
        <row r="232">
          <cell r="A232" t="str">
            <v>N/A</v>
          </cell>
          <cell r="B232">
            <v>394</v>
          </cell>
          <cell r="C232">
            <v>45084</v>
          </cell>
          <cell r="E232" t="str">
            <v>Solicitud Adición Y Prorroga Contrato FEI-INS 076-2022 - Luis Caicedo Valbuena</v>
          </cell>
          <cell r="F232">
            <v>335</v>
          </cell>
          <cell r="M232" t="str">
            <v>Prestar sus servicios profesionales en favor del INS, para realizar las actividades necesarias para apoyar la implementación, optimización y seguimiento del componente financiero de los proyectos asignados por el supervisor del contrato y/o el INS.</v>
          </cell>
          <cell r="N232" t="str">
            <v>Adición y Prorroga</v>
          </cell>
          <cell r="V232">
            <v>45103</v>
          </cell>
          <cell r="W232"/>
        </row>
        <row r="233">
          <cell r="A233" t="str">
            <v>302-15</v>
          </cell>
          <cell r="B233">
            <v>393</v>
          </cell>
          <cell r="C233">
            <v>45083</v>
          </cell>
          <cell r="E233" t="str">
            <v>Solicitud de contratación Ana Maria Valencia Hoyos</v>
          </cell>
          <cell r="F233">
            <v>302</v>
          </cell>
          <cell r="M233" t="str">
            <v>Apoyar con el seguimiento a los procesos contractuales relacionados con infraestructura tecnológica y similares, así como a la asistencia administrativa de acuerdo con las solicitudes radicadas en el Grupo FEI.</v>
          </cell>
          <cell r="N233" t="str">
            <v>Directa prestación de servicios</v>
          </cell>
          <cell r="V233">
            <v>45098</v>
          </cell>
          <cell r="W233" t="str">
            <v>apoyo a la gestión</v>
          </cell>
        </row>
        <row r="234">
          <cell r="A234" t="str">
            <v>360-11</v>
          </cell>
          <cell r="B234">
            <v>392</v>
          </cell>
          <cell r="C234">
            <v>45082</v>
          </cell>
          <cell r="E234" t="str">
            <v>Solicitud de contratación Diego Alfonso Arango Castiblanco</v>
          </cell>
          <cell r="F234">
            <v>360</v>
          </cell>
          <cell r="M234" t="str">
            <v>Apoyar las actividades de diseño y puesta en marcha relacionadas a la generación del micrositio de resistencia antimicrobiana en la página del sitio web del Instituto Nacional de Salud, bajo el marco del proyecto NU3HCK000019.</v>
          </cell>
          <cell r="N234" t="str">
            <v>Directa prestación de servicios</v>
          </cell>
          <cell r="V234">
            <v>45149</v>
          </cell>
          <cell r="W234"/>
        </row>
        <row r="235">
          <cell r="A235" t="str">
            <v>323-19</v>
          </cell>
          <cell r="B235">
            <v>391</v>
          </cell>
          <cell r="C235">
            <v>45081</v>
          </cell>
          <cell r="E235" t="str">
            <v>Solicitud de contratación Humberto Valdes Osorio</v>
          </cell>
          <cell r="F235">
            <v>323</v>
          </cell>
          <cell r="M235" t="str">
            <v>Prestar servicios profesionales requeridos por la Dirección de Investigación en Salud Pública, para apoyar la administración general del Proyecto “Comunidades unidas para la innovación, el desarrollo y la atención de la enfermedad de Chagas - Hacia la eliminación de la transmisión congénita de la enfermedad de Chagas en América Latina". Output 0 Grupo "Project Staff" Código 007.</v>
          </cell>
          <cell r="N235" t="str">
            <v>Directa prestación de servicios</v>
          </cell>
          <cell r="V235"/>
          <cell r="W235" t="str">
            <v>Su contrato no será renovado</v>
          </cell>
        </row>
        <row r="236">
          <cell r="A236" t="str">
            <v>322-26</v>
          </cell>
          <cell r="B236">
            <v>390</v>
          </cell>
          <cell r="C236">
            <v>45079</v>
          </cell>
          <cell r="E236" t="str">
            <v>Solicitud de contratación María Victoria Riaño Sapuyes</v>
          </cell>
          <cell r="F236">
            <v>335</v>
          </cell>
          <cell r="M236" t="str">
            <v>Apoyar la realización de actividades de transcripción de fuentes primarias y demás actividades relacionadas en el marco del proyecto "Exceso de mortalidad durante la pandemia COVID-19 en Colombia" segunda fase.</v>
          </cell>
          <cell r="N236" t="str">
            <v>Directa prestación de servicios</v>
          </cell>
          <cell r="V236">
            <v>45111</v>
          </cell>
          <cell r="W236"/>
        </row>
        <row r="237">
          <cell r="A237" t="str">
            <v>N/A</v>
          </cell>
          <cell r="B237">
            <v>389</v>
          </cell>
          <cell r="C237">
            <v>45079</v>
          </cell>
          <cell r="E237" t="str">
            <v>Solicitud Modificación Contrato FEI-INS 088-2023 - Juan Carlos Figueroa Godoy</v>
          </cell>
          <cell r="F237">
            <v>302</v>
          </cell>
          <cell r="M237" t="str">
            <v xml:space="preserve">Prestar servicios profesionales especializados a la Secretaria General en el acompañamiento y asistencia técnica para el fortalecimiento de la Entidad en el marco de los procesos y proyectos que se requieren para la debida gestión del Instituto Nacional de Salud. </v>
          </cell>
          <cell r="N237" t="str">
            <v>Modificación</v>
          </cell>
          <cell r="V237">
            <v>45084</v>
          </cell>
          <cell r="W237"/>
        </row>
        <row r="238">
          <cell r="A238" t="str">
            <v>N/A</v>
          </cell>
          <cell r="B238">
            <v>388</v>
          </cell>
          <cell r="C238">
            <v>45078</v>
          </cell>
          <cell r="E238" t="str">
            <v>Solicitud Adición, Prorroga Y Modificación Contrato FEI-INS 004-2022 - EDITORIAL SCRIPTO S.A.S</v>
          </cell>
          <cell r="F238">
            <v>335</v>
          </cell>
          <cell r="M238" t="str">
            <v>Prestar el servicio editorial integral que comprenda la edición, corrección de estilo, diseño, diagramación y acompañamiento editorial para la elaboración de los materiales que apoyen la difusión de resultados de las actividades del proyecto de fortalecimiento del INS.</v>
          </cell>
          <cell r="N238" t="str">
            <v>Adición, Prorroga Y Modificación</v>
          </cell>
          <cell r="V238">
            <v>45104</v>
          </cell>
          <cell r="W238"/>
        </row>
        <row r="239">
          <cell r="A239" t="str">
            <v>322-52</v>
          </cell>
          <cell r="B239" t="str">
            <v>387-6</v>
          </cell>
          <cell r="C239">
            <v>45077</v>
          </cell>
          <cell r="E239" t="str">
            <v>Solicitud de cotización reactivos y elementos de laboratorio CDC</v>
          </cell>
          <cell r="F239">
            <v>339</v>
          </cell>
          <cell r="M239"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39" t="str">
            <v>Directa por Ciencia y Tecnología</v>
          </cell>
          <cell r="V239">
            <v>45202</v>
          </cell>
          <cell r="W239" t="str">
            <v>La imputación presupuestal de los CDRs adicionados quedaría de la siguiente manera: SIFI 339 - CDR 754: $5.279.078 | SIFI 335 - CDR 758: $15.612.800 | SIFI 322 - CDR 757: $33.518.730</v>
          </cell>
        </row>
        <row r="240">
          <cell r="A240" t="str">
            <v>322-52</v>
          </cell>
          <cell r="B240" t="str">
            <v>387-5</v>
          </cell>
          <cell r="C240">
            <v>45077</v>
          </cell>
          <cell r="E240" t="str">
            <v>Solicitud de cotización reactivos y elementos de laboratorio CDC</v>
          </cell>
          <cell r="F240">
            <v>339</v>
          </cell>
          <cell r="M240"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40" t="str">
            <v>Directa por Ciencia y Tecnología</v>
          </cell>
          <cell r="V240">
            <v>45202</v>
          </cell>
          <cell r="W240" t="str">
            <v>La imputación presupuestal de los CDRs adicionados quedaría de la siguiente manera: SIFI 339 - CDR 754: $4.481.540 | SIFI 335 - CDR 758: $11.000.360 | SIFI 322 - CDR 757: $2.934.540</v>
          </cell>
        </row>
        <row r="241">
          <cell r="A241" t="str">
            <v>322-52</v>
          </cell>
          <cell r="B241" t="str">
            <v>387-4</v>
          </cell>
          <cell r="C241">
            <v>45077</v>
          </cell>
          <cell r="E241" t="str">
            <v>Solicitud de cotización reactivos y elementos de laboratorio CDC</v>
          </cell>
          <cell r="F241">
            <v>339</v>
          </cell>
          <cell r="M241"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41" t="str">
            <v>Directa por Ciencia y Tecnología</v>
          </cell>
          <cell r="V241">
            <v>45202</v>
          </cell>
          <cell r="W241" t="str">
            <v>La imputación presupuestal de los CDRs adicionados quedaría de la siguiente manera: SIFI 339 - CDR 754: $125.147.540 | SIFI 335 - CDR 758: $121.814.471 | SIFI 322 - CDR 757: $44.984.272</v>
          </cell>
        </row>
        <row r="242">
          <cell r="A242" t="str">
            <v>322-52</v>
          </cell>
          <cell r="B242" t="str">
            <v>387-3</v>
          </cell>
          <cell r="C242">
            <v>45077</v>
          </cell>
          <cell r="E242" t="str">
            <v>Solicitud de cotización reactivos y elementos de laboratorio CDC</v>
          </cell>
          <cell r="F242">
            <v>335</v>
          </cell>
          <cell r="M242"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42" t="str">
            <v>Directa por Ciencia y Tecnología</v>
          </cell>
          <cell r="V242">
            <v>45202</v>
          </cell>
          <cell r="W242"/>
        </row>
        <row r="243">
          <cell r="A243" t="str">
            <v>322-52</v>
          </cell>
          <cell r="B243" t="str">
            <v>387-2</v>
          </cell>
          <cell r="C243">
            <v>45077</v>
          </cell>
          <cell r="E243" t="str">
            <v>Solicitud de cotización reactivos y elementos de laboratorio CDC</v>
          </cell>
          <cell r="F243">
            <v>339</v>
          </cell>
          <cell r="M243"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43" t="str">
            <v>Directa por Ciencia y Tecnología</v>
          </cell>
          <cell r="V243">
            <v>45202</v>
          </cell>
          <cell r="W243" t="str">
            <v>La imputación presupuestal de los CDRs adicionados quedaría de la siguiente manera: SIFI 339 - CDR 754: $2.692.188 | SIFI 335 - CDR 758: $188.238.960 | SIFI 322 - CDR 757: $60.771.804</v>
          </cell>
        </row>
        <row r="244">
          <cell r="A244" t="str">
            <v>339-25</v>
          </cell>
          <cell r="B244" t="str">
            <v>387-1</v>
          </cell>
          <cell r="C244">
            <v>45077</v>
          </cell>
          <cell r="E244" t="str">
            <v>Solicitud de cotización reactivos y elementos de laboratorio CDC</v>
          </cell>
          <cell r="F244">
            <v>339</v>
          </cell>
          <cell r="M244" t="str">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ell>
          <cell r="N244" t="str">
            <v>Directa por Ciencia y Tecnología</v>
          </cell>
          <cell r="V244">
            <v>45202</v>
          </cell>
          <cell r="W244"/>
        </row>
        <row r="245">
          <cell r="A245" t="str">
            <v>339-24</v>
          </cell>
          <cell r="B245">
            <v>386</v>
          </cell>
          <cell r="C245">
            <v>45077</v>
          </cell>
          <cell r="E245" t="str">
            <v>Solicitud adquisición equipos de computo, tablets</v>
          </cell>
          <cell r="F245">
            <v>338</v>
          </cell>
          <cell r="M245" t="str">
            <v>Adquirir equipos de cómputo, tabletas y periféricos con su respectivo licenciamiento destinados a los proyectos SIFI338 (DISP) y SIFI 339 (DRSP), patrocinados por CDC y cuyo objeto está relacionado con la recolección de información y análisis estadístico.</v>
          </cell>
          <cell r="N245" t="str">
            <v>Invitación Privada</v>
          </cell>
          <cell r="V245"/>
          <cell r="W245" t="str">
            <v>Una vez efectuado el proceso de revisión se encontró que el proveedor no subsano el documento requerido. Por lo cual, se declara el proceso desierto.</v>
          </cell>
        </row>
        <row r="246">
          <cell r="A246" t="str">
            <v>N/A</v>
          </cell>
          <cell r="B246" t="str">
            <v>L-020</v>
          </cell>
          <cell r="C246">
            <v>45231</v>
          </cell>
          <cell r="E246" t="str">
            <v>Instrucción acta de liquidación contrato FEI-INS 077-2023</v>
          </cell>
          <cell r="F246">
            <v>338</v>
          </cell>
          <cell r="M246" t="str">
            <v>El presente contrato de transacción tiene como finalidad solucionar de forma ágil, rápida y directa las controversias surgidas con ocasión de la ejecución del Contrato de Compraventa No. FEI-INS-139-2022, cuyo objeto consiste en: Adquisición para el INS, de equipos de laboratorio con certificado de calibración de la ONAC según corresponda, los cuales estarán orientados al almacenamiento y procesamiento de muestras en el marco de los proyectos que se encuentran en cabeza del INS ; en consecuencia, el Fideicomitente del PATRIMONIO AUTÓNOMO FONDO ESPECIAL PARA INVESTIGACIONES INS y TECNIGEN mediante concesiones recíprocas finalizan en forma definitiva y precaven cualquier conflicto que pueda existir o surja con ocasión de las diferencias y/o presunto incumplimiento relacionado con la ejecución de dicho contrato.</v>
          </cell>
          <cell r="N246" t="str">
            <v>Instrucción de Liquidación</v>
          </cell>
          <cell r="V246">
            <v>45231</v>
          </cell>
          <cell r="W246"/>
        </row>
        <row r="247">
          <cell r="A247" t="str">
            <v>N/A</v>
          </cell>
          <cell r="B247" t="str">
            <v>L-019</v>
          </cell>
          <cell r="C247">
            <v>45231</v>
          </cell>
          <cell r="E247" t="str">
            <v>Instrucción acta de liquidación contrato FEI-INS 008-2023</v>
          </cell>
          <cell r="F247" t="str">
            <v>330-3</v>
          </cell>
          <cell r="M247" t="str">
            <v>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v>
          </cell>
          <cell r="N247" t="str">
            <v>Instrucción de Liquidación</v>
          </cell>
          <cell r="V247">
            <v>45231</v>
          </cell>
          <cell r="W247"/>
        </row>
        <row r="248">
          <cell r="A248" t="str">
            <v>N/A</v>
          </cell>
          <cell r="B248" t="str">
            <v>L-018</v>
          </cell>
          <cell r="C248">
            <v>45231</v>
          </cell>
          <cell r="E248" t="str">
            <v>Instrucción acta de liquidación contrato FEI-INS 001-2023</v>
          </cell>
          <cell r="F248" t="str">
            <v>330-3</v>
          </cell>
          <cell r="M248" t="str">
            <v>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v>
          </cell>
          <cell r="N248" t="str">
            <v>Instrucción de Liquidación</v>
          </cell>
          <cell r="V248">
            <v>45231</v>
          </cell>
          <cell r="W248"/>
        </row>
        <row r="249">
          <cell r="A249" t="str">
            <v>N/A</v>
          </cell>
          <cell r="B249" t="str">
            <v>L-017</v>
          </cell>
          <cell r="C249">
            <v>45077</v>
          </cell>
          <cell r="E249" t="str">
            <v>Instrucción acta de liquidación contrato FEI-INS 139-2022</v>
          </cell>
          <cell r="F249">
            <v>304</v>
          </cell>
          <cell r="M249" t="str">
            <v>El objeto del presente contrato es la adquisición para el INS, de equipos de laboratorio con certificado de calibración de la ONAC según corresponda, los cuales estarán orientados al almacenamiento y procesamiento de muestras en el marco de los proyectos que se encuentran en cabeza del INS.</v>
          </cell>
          <cell r="N249" t="str">
            <v>Instrucción de Liquidación</v>
          </cell>
          <cell r="V249">
            <v>45077</v>
          </cell>
          <cell r="W249" t="str">
            <v> </v>
          </cell>
        </row>
        <row r="250">
          <cell r="A250" t="str">
            <v>N/A</v>
          </cell>
          <cell r="B250" t="str">
            <v>L-016</v>
          </cell>
          <cell r="C250">
            <v>45076</v>
          </cell>
          <cell r="E250" t="str">
            <v>Instrucción acta de liquidación contrato FEI-INS 008-2022</v>
          </cell>
          <cell r="F250">
            <v>322</v>
          </cell>
          <cell r="M250" t="str">
            <v>Prestar servicios para la modernización del centro de cableado estructurado del Bloque E del INS, incluyendo instalación de puntos de red en el laboratorio de modelado y compra de equipos e insumos</v>
          </cell>
          <cell r="N250" t="str">
            <v>Instrucción de Liquidación</v>
          </cell>
          <cell r="V250">
            <v>45077</v>
          </cell>
          <cell r="W250"/>
        </row>
        <row r="251">
          <cell r="A251" t="str">
            <v>322-24</v>
          </cell>
          <cell r="B251">
            <v>385</v>
          </cell>
          <cell r="C251">
            <v>45075</v>
          </cell>
          <cell r="E251" t="str">
            <v>Solicitud de contratación Aura Liliana Torres Umbarila</v>
          </cell>
          <cell r="F251">
            <v>335</v>
          </cell>
          <cell r="M251" t="str">
            <v>Colaborar con el desarrollo de actividades orientadas a la capacitación, revisión, ajuste de causas de muerte y selección de causa básica de defunción en el marco del proyecto “Exceso de mortalidad durante la pandemia COVID-19 en Colombia” segunda fase.</v>
          </cell>
          <cell r="N251" t="str">
            <v>Directa prestación de servicios</v>
          </cell>
          <cell r="V251">
            <v>45090</v>
          </cell>
          <cell r="W251"/>
        </row>
        <row r="252">
          <cell r="A252" t="str">
            <v>322-23</v>
          </cell>
          <cell r="B252">
            <v>384</v>
          </cell>
          <cell r="C252">
            <v>45075</v>
          </cell>
          <cell r="E252" t="str">
            <v>Solicitud de contratación Elsa María Beltrán Luengas</v>
          </cell>
          <cell r="F252">
            <v>335</v>
          </cell>
          <cell r="M252" t="str">
            <v>Brindar apoyo para la realización del análisis cualitativo en el proceso de certificación, reporte y flujo de la información de mortalidad con diferentes métodos en el marco del proyecto "Exceso de mortalidad durante la pandemia COVID19 en Colombia".</v>
          </cell>
          <cell r="N252" t="str">
            <v>Directa prestación de servicios</v>
          </cell>
          <cell r="V252">
            <v>45119</v>
          </cell>
          <cell r="W252"/>
        </row>
        <row r="253">
          <cell r="A253" t="str">
            <v>322-6</v>
          </cell>
          <cell r="B253">
            <v>383</v>
          </cell>
          <cell r="C253">
            <v>45075</v>
          </cell>
          <cell r="E253" t="str">
            <v>Solicitud proceso invitación cuantía menor - Sistema de sonido</v>
          </cell>
          <cell r="F253">
            <v>335</v>
          </cell>
          <cell r="M253" t="str">
            <v>Adquisición de un sistema de sonido, necesario para la ejecución del proyecto “Sostenibilidad de la etapa desarrollo del Instituto Nacional de Salud de Colombia en respuesta a emergencias de salud pública y su desarrollo como centro de excelencia para américa latina.”</v>
          </cell>
          <cell r="N253" t="str">
            <v>Invitación Cuantía Inferior (50)</v>
          </cell>
          <cell r="V253">
            <v>45177</v>
          </cell>
          <cell r="W253"/>
        </row>
        <row r="254">
          <cell r="A254" t="str">
            <v>322-13</v>
          </cell>
          <cell r="B254">
            <v>382</v>
          </cell>
          <cell r="C254">
            <v>45075</v>
          </cell>
          <cell r="E254" t="str">
            <v>Solicitud de contratación Víctor Eduardo Casallas Bedoya</v>
          </cell>
          <cell r="F254">
            <v>335</v>
          </cell>
          <cell r="M254" t="str">
            <v>Prestar servicios profesionales para la realización de acciones tendientes a contribuir a la actualización y mantenimiento evolutivo de las plataformas utilizadas por la Dirección de vigilancia y análisis del riesgo en salud pública.</v>
          </cell>
          <cell r="N254" t="str">
            <v>Directa prestación de servicios</v>
          </cell>
          <cell r="V254">
            <v>45090</v>
          </cell>
          <cell r="W254"/>
        </row>
        <row r="255">
          <cell r="A255" t="str">
            <v>344-19</v>
          </cell>
          <cell r="B255">
            <v>381</v>
          </cell>
          <cell r="C255">
            <v>45072</v>
          </cell>
          <cell r="E255" t="str">
            <v>Solicitud de contratación Claudia Patricia Mora Aguirre</v>
          </cell>
          <cell r="F255">
            <v>344</v>
          </cell>
          <cell r="M255"/>
          <cell r="N255" t="str">
            <v>Directa prestación de servicios</v>
          </cell>
          <cell r="V255"/>
          <cell r="W255" t="str">
            <v>Suspendido por demoras en las aprobaciones de los instrumentos y en la autorización para dar inicio al trabajo de campo de los proyectos 1 y 2 de IAAS (344)</v>
          </cell>
        </row>
        <row r="256">
          <cell r="A256" t="str">
            <v>302-14</v>
          </cell>
          <cell r="B256">
            <v>380</v>
          </cell>
          <cell r="C256">
            <v>45072</v>
          </cell>
          <cell r="E256" t="str">
            <v>Solicitud de contratación Martha Ruby Realpe Rosero</v>
          </cell>
          <cell r="F256">
            <v>302</v>
          </cell>
          <cell r="M256" t="str">
            <v>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v>
          </cell>
          <cell r="N256" t="str">
            <v>Directa prestación de servicios</v>
          </cell>
          <cell r="V256">
            <v>45119</v>
          </cell>
          <cell r="W256" t="str">
            <v>apoyo a la gestión</v>
          </cell>
        </row>
        <row r="257">
          <cell r="A257" t="str">
            <v>322-12</v>
          </cell>
          <cell r="B257">
            <v>379</v>
          </cell>
          <cell r="C257">
            <v>45071</v>
          </cell>
          <cell r="E257" t="str">
            <v>Solicitud de contratación Ximena Castro Martínez</v>
          </cell>
          <cell r="F257">
            <v>335</v>
          </cell>
          <cell r="M257" t="str">
            <v>Prestar servicios profesionales para consolidar el análisis y la respuesta de la vigilancia en salud pública de eventos transmisibles emergentes y remergentes según lineamientos de la dirección de vigilancia y análisis de riesgo en salud pública.</v>
          </cell>
          <cell r="N257" t="str">
            <v>Directa prestación de servicios</v>
          </cell>
          <cell r="V257">
            <v>45092</v>
          </cell>
          <cell r="W257"/>
        </row>
        <row r="258">
          <cell r="A258" t="str">
            <v>322-11</v>
          </cell>
          <cell r="B258">
            <v>378</v>
          </cell>
          <cell r="C258">
            <v>45071</v>
          </cell>
          <cell r="E258" t="str">
            <v>Solicitud de contratación Edna Carolina Ávila Villabona</v>
          </cell>
          <cell r="F258">
            <v>335</v>
          </cell>
          <cell r="M258" t="str">
            <v>Brindar apoyo para realizar acciones de vigilancia sindrómica de las infecciones respiratorias agudas para el control de eventos transmisibles en el territorio nacional.</v>
          </cell>
          <cell r="N258" t="str">
            <v>Directa prestación de servicios</v>
          </cell>
          <cell r="V258">
            <v>45098</v>
          </cell>
          <cell r="W258"/>
        </row>
        <row r="259">
          <cell r="A259" t="str">
            <v>322-2</v>
          </cell>
          <cell r="B259">
            <v>377</v>
          </cell>
          <cell r="C259">
            <v>45070</v>
          </cell>
          <cell r="E259" t="str">
            <v>Solicitud de contratación Yeison Stid Torres Rodríguez</v>
          </cell>
          <cell r="F259">
            <v>322</v>
          </cell>
          <cell r="M259" t="str">
            <v>Prestar servicios profesionales para la realización actividades del análisis de espectros proteicos con la tecnología Maldi-Tof y Secuenciación de aislamientos bacterianos causantes de interés en salud pública de los eventos priorizados.</v>
          </cell>
          <cell r="N259" t="str">
            <v>Directa prestación de servicios</v>
          </cell>
          <cell r="V259">
            <v>45119</v>
          </cell>
          <cell r="W259"/>
        </row>
        <row r="260">
          <cell r="A260" t="str">
            <v>N/A</v>
          </cell>
          <cell r="B260">
            <v>376</v>
          </cell>
          <cell r="C260">
            <v>45069</v>
          </cell>
          <cell r="E260" t="str">
            <v>Solicitud De Reinicio Y Modificación Contrato FEI-INS-037-2023 Lina Maria Lopez Melendez</v>
          </cell>
          <cell r="F260">
            <v>302</v>
          </cell>
          <cell r="M260" t="str">
            <v>Prestar sus servicios profesionales en favor del INS, en específico en la Secretaria General del INS y al Grupo Fondo Especial para Investigaciones-FEI del Instituto Nacional de Salud, en el acompañamiento contractual, jurídico y apoyo administrativo que sea requerido para la vigencia 2023.</v>
          </cell>
          <cell r="N260" t="str">
            <v>Modificación</v>
          </cell>
          <cell r="V260">
            <v>45070</v>
          </cell>
          <cell r="W260"/>
        </row>
        <row r="261">
          <cell r="A261" t="str">
            <v>360-8</v>
          </cell>
          <cell r="B261" t="str">
            <v>375-4</v>
          </cell>
          <cell r="C261">
            <v>45065</v>
          </cell>
          <cell r="E261" t="str">
            <v>Solicitud cotización suplies</v>
          </cell>
          <cell r="F261">
            <v>360</v>
          </cell>
          <cell r="M261" t="str">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v>
          </cell>
          <cell r="N261" t="str">
            <v>Directa por Ciencia y Tecnología</v>
          </cell>
          <cell r="V261">
            <v>45205</v>
          </cell>
          <cell r="W261"/>
        </row>
        <row r="262">
          <cell r="A262" t="str">
            <v>360-8</v>
          </cell>
          <cell r="B262" t="str">
            <v>375-3</v>
          </cell>
          <cell r="C262">
            <v>45065</v>
          </cell>
          <cell r="E262" t="str">
            <v>Solicitud cotización suplies</v>
          </cell>
          <cell r="F262">
            <v>360</v>
          </cell>
          <cell r="M262" t="str">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v>
          </cell>
          <cell r="N262" t="str">
            <v>Directa por Ciencia y Tecnología</v>
          </cell>
          <cell r="V262">
            <v>45205</v>
          </cell>
          <cell r="W262"/>
        </row>
        <row r="263">
          <cell r="A263" t="str">
            <v>360-8</v>
          </cell>
          <cell r="B263" t="str">
            <v>375-2</v>
          </cell>
          <cell r="C263">
            <v>45065</v>
          </cell>
          <cell r="E263" t="str">
            <v>Solicitud cotización suplies</v>
          </cell>
          <cell r="F263">
            <v>360</v>
          </cell>
          <cell r="M263" t="str">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v>
          </cell>
          <cell r="N263" t="str">
            <v>Directa por Ciencia y Tecnología</v>
          </cell>
          <cell r="V263">
            <v>45205</v>
          </cell>
          <cell r="W263"/>
        </row>
        <row r="264">
          <cell r="A264" t="str">
            <v>360-8</v>
          </cell>
          <cell r="B264" t="str">
            <v>375-1</v>
          </cell>
          <cell r="C264">
            <v>45065</v>
          </cell>
          <cell r="E264" t="str">
            <v>Solicitud cotización suplies</v>
          </cell>
          <cell r="F264">
            <v>360</v>
          </cell>
          <cell r="M264" t="str">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v>
          </cell>
          <cell r="N264" t="str">
            <v>Directa por Ciencia y Tecnología</v>
          </cell>
          <cell r="V264">
            <v>45205</v>
          </cell>
          <cell r="W264"/>
        </row>
        <row r="265">
          <cell r="A265" t="str">
            <v>360-9</v>
          </cell>
          <cell r="B265" t="str">
            <v>374-2</v>
          </cell>
          <cell r="C265">
            <v>45065</v>
          </cell>
          <cell r="E265" t="str">
            <v>Solicitud cotización suministros - equipos</v>
          </cell>
          <cell r="F265">
            <v>360</v>
          </cell>
          <cell r="M265" t="str">
            <v>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v>
          </cell>
          <cell r="N265" t="str">
            <v>Directa por Ciencia y Tecnología</v>
          </cell>
          <cell r="V265">
            <v>45216</v>
          </cell>
          <cell r="W265"/>
        </row>
        <row r="266">
          <cell r="A266" t="str">
            <v>360-9</v>
          </cell>
          <cell r="B266" t="str">
            <v>374-1</v>
          </cell>
          <cell r="C266">
            <v>45065</v>
          </cell>
          <cell r="E266" t="str">
            <v>Solicitud cotización suministros - equipos</v>
          </cell>
          <cell r="F266">
            <v>360</v>
          </cell>
          <cell r="M266" t="str">
            <v>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v>
          </cell>
          <cell r="N266" t="str">
            <v>Directa por Ciencia y Tecnología</v>
          </cell>
          <cell r="V266">
            <v>45216</v>
          </cell>
          <cell r="W266"/>
        </row>
        <row r="267">
          <cell r="A267" t="str">
            <v>338-1</v>
          </cell>
          <cell r="B267" t="str">
            <v>373-5</v>
          </cell>
          <cell r="C267">
            <v>45061</v>
          </cell>
          <cell r="E267" t="str">
            <v>Solicitud adquisición insumos, reactivos y equipos laboratorio de micología del INS</v>
          </cell>
          <cell r="F267">
            <v>338</v>
          </cell>
          <cell r="M267" t="str">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ell>
          <cell r="N267" t="str">
            <v>Directa por Ciencia y Tecnología</v>
          </cell>
          <cell r="V267">
            <v>45210</v>
          </cell>
          <cell r="W267"/>
        </row>
        <row r="268">
          <cell r="A268" t="str">
            <v>338-1</v>
          </cell>
          <cell r="B268" t="str">
            <v>373-4</v>
          </cell>
          <cell r="C268">
            <v>45061</v>
          </cell>
          <cell r="E268" t="str">
            <v>Solicitud adquisición insumos, reactivos y equipos laboratorio de micología del INS</v>
          </cell>
          <cell r="F268">
            <v>338</v>
          </cell>
          <cell r="M268" t="str">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ell>
          <cell r="N268" t="str">
            <v>Directa por Ciencia y Tecnología</v>
          </cell>
          <cell r="V268">
            <v>45210</v>
          </cell>
          <cell r="W268"/>
        </row>
        <row r="269">
          <cell r="A269" t="str">
            <v>338-1</v>
          </cell>
          <cell r="B269" t="str">
            <v>373-3</v>
          </cell>
          <cell r="C269">
            <v>45061</v>
          </cell>
          <cell r="E269" t="str">
            <v>Solicitud adquisición insumos, reactivos y equipos laboratorio de micología del INS</v>
          </cell>
          <cell r="F269">
            <v>338</v>
          </cell>
          <cell r="M269" t="str">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ell>
          <cell r="N269" t="str">
            <v>Directa por Ciencia y Tecnología</v>
          </cell>
          <cell r="V269">
            <v>45210</v>
          </cell>
          <cell r="W269"/>
        </row>
        <row r="270">
          <cell r="A270" t="str">
            <v>338-1</v>
          </cell>
          <cell r="B270" t="str">
            <v>373-2</v>
          </cell>
          <cell r="C270">
            <v>45061</v>
          </cell>
          <cell r="E270" t="str">
            <v>Solicitud adquisición insumos, reactivos y equipos laboratorio de micología del INS</v>
          </cell>
          <cell r="F270">
            <v>338</v>
          </cell>
          <cell r="M270" t="str">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ell>
          <cell r="N270" t="str">
            <v>Directa por Ciencia y Tecnología</v>
          </cell>
          <cell r="V270">
            <v>45210</v>
          </cell>
          <cell r="W270"/>
        </row>
        <row r="271">
          <cell r="A271" t="str">
            <v>338-1</v>
          </cell>
          <cell r="B271" t="str">
            <v>373-1</v>
          </cell>
          <cell r="C271">
            <v>45061</v>
          </cell>
          <cell r="E271" t="str">
            <v>Solicitud adquisición insumos, reactivos y equipos laboratorio de micología del INS</v>
          </cell>
          <cell r="F271">
            <v>338</v>
          </cell>
          <cell r="M271" t="str">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ell>
          <cell r="N271" t="str">
            <v>Directa por Ciencia y Tecnología</v>
          </cell>
          <cell r="V271">
            <v>45210</v>
          </cell>
          <cell r="W271"/>
        </row>
        <row r="272">
          <cell r="A272" t="str">
            <v>360-3</v>
          </cell>
          <cell r="B272">
            <v>372</v>
          </cell>
          <cell r="C272">
            <v>45061</v>
          </cell>
          <cell r="E272" t="str">
            <v>Solicitud de contratación Jessica Ivon Moreno Hernandez</v>
          </cell>
          <cell r="F272">
            <v>360</v>
          </cell>
          <cell r="M272" t="str">
            <v>Apoyar las actividades de diseño relacionadas la generación del micrositio de resistencia antimicrobiana en la página del sitio web del Instituto Nacional de Salud, bajo el marco del proyecto NU3HCK000019.</v>
          </cell>
          <cell r="N272" t="str">
            <v>Directa prestación de servicios</v>
          </cell>
          <cell r="V272"/>
          <cell r="W272" t="str">
            <v>Proceso retirado por el área técnica</v>
          </cell>
        </row>
        <row r="273">
          <cell r="A273" t="str">
            <v>323-18</v>
          </cell>
          <cell r="B273">
            <v>371</v>
          </cell>
          <cell r="C273">
            <v>45058</v>
          </cell>
          <cell r="E273" t="str">
            <v>Solicitud de contratación Nelson Pinto Chacon</v>
          </cell>
          <cell r="F273">
            <v>323</v>
          </cell>
          <cell r="M273" t="str">
            <v>Prestación de servicios profesionales para apoyar como oficial de datos dentro del proyecto denominado "Hacia la eliminación de la transmisión congénita de la enfermedad de Chagas en América Latina".</v>
          </cell>
          <cell r="N273" t="str">
            <v>Directa prestación de servicios</v>
          </cell>
          <cell r="V273">
            <v>45104</v>
          </cell>
          <cell r="W273"/>
        </row>
        <row r="274">
          <cell r="A274" t="str">
            <v>330-3-1</v>
          </cell>
          <cell r="B274">
            <v>370</v>
          </cell>
          <cell r="C274">
            <v>45056</v>
          </cell>
          <cell r="E274" t="str">
            <v>Solicitud de contratación Angélica Maria Cruz Perez</v>
          </cell>
          <cell r="F274" t="str">
            <v>330-3</v>
          </cell>
          <cell r="M274" t="str">
            <v>Apoyar los procesos de investigación del grupo de Salud Ambiental y Laboral relacionados con la aplicación de instrumentos psicológicos y realización de terapias en el grupo control enmarcadas en el desarrollo del proyecto: Efectos de la terapia de inmersión en la naturaleza “Vitamina N”.</v>
          </cell>
          <cell r="N274" t="str">
            <v>Directa prestación de servicios</v>
          </cell>
          <cell r="V274">
            <v>45070</v>
          </cell>
          <cell r="W274"/>
        </row>
        <row r="275">
          <cell r="A275" t="str">
            <v>322-25</v>
          </cell>
          <cell r="B275">
            <v>369</v>
          </cell>
          <cell r="C275">
            <v>45056</v>
          </cell>
          <cell r="E275" t="str">
            <v>Solicitud de contratación Yenifer Patricia Orobio Lerma</v>
          </cell>
          <cell r="F275">
            <v>335</v>
          </cell>
          <cell r="M275" t="str">
            <v>Desarrollar actividades orientadas a la elaboración de instrumentos, recolección de información, construcción de bases de datos, depuración y análisis de la información en el marco del proyecto "Exceso de mortalidad durante la pandemia COVID-19 en Colombia" segunda fase.</v>
          </cell>
          <cell r="N275" t="str">
            <v>Directa prestación de servicios</v>
          </cell>
          <cell r="V275">
            <v>45103</v>
          </cell>
          <cell r="W275"/>
        </row>
        <row r="276">
          <cell r="A276" t="str">
            <v>322-33</v>
          </cell>
          <cell r="B276">
            <v>368</v>
          </cell>
          <cell r="C276">
            <v>45056</v>
          </cell>
          <cell r="E276" t="str">
            <v>Solicitud de contratación Karla Jimena Ortiz Lozano</v>
          </cell>
          <cell r="F276">
            <v>335</v>
          </cell>
          <cell r="M276" t="str">
            <v>Prestar sus servicios profesionales para apoyar las actividades de recolección, consolidación, procesamiento, revisión y análisis de información en el marco del proyecto "Exceso de mortalidad durante la pandemia COVID-19 en Colombia" segunda fase.</v>
          </cell>
          <cell r="N276" t="str">
            <v>Directa prestación de servicios</v>
          </cell>
          <cell r="V276">
            <v>45090</v>
          </cell>
          <cell r="W276"/>
        </row>
        <row r="277">
          <cell r="A277" t="str">
            <v>322-32</v>
          </cell>
          <cell r="B277">
            <v>367</v>
          </cell>
          <cell r="C277">
            <v>45056</v>
          </cell>
          <cell r="E277" t="str">
            <v>Solicitud de contratación Natali Báez Cortes</v>
          </cell>
          <cell r="F277">
            <v>335</v>
          </cell>
          <cell r="M277" t="str">
            <v>Prestar sus servicios profesionales para apoyar las actividades de recolección, consolidación, procesamiento, revisión y análisis de información en el marco del proyecto "Exceso de mortalidad durante la pandemia COVID-19 en Colombia" segunda fase.</v>
          </cell>
          <cell r="N277" t="str">
            <v>Directa prestación de servicios</v>
          </cell>
          <cell r="V277">
            <v>45090</v>
          </cell>
          <cell r="W277"/>
        </row>
        <row r="278">
          <cell r="A278" t="str">
            <v>322-31</v>
          </cell>
          <cell r="B278">
            <v>366</v>
          </cell>
          <cell r="C278">
            <v>45056</v>
          </cell>
          <cell r="E278" t="str">
            <v>Solicitud de contratación Angelica María Zapata Matheus</v>
          </cell>
          <cell r="F278">
            <v>335</v>
          </cell>
          <cell r="M278" t="str">
            <v>Prestar sus servicios profesionales para apoyar las actividades de recolección, consolidación, procesamiento, revisión y análisis de información en el marco del proyecto "Exceso de mortalidad durante la pandemia COVID-19 en Colombia" segunda fase.</v>
          </cell>
          <cell r="N278" t="str">
            <v>Directa prestación de servicios</v>
          </cell>
          <cell r="V278">
            <v>45092</v>
          </cell>
          <cell r="W278"/>
        </row>
        <row r="279">
          <cell r="A279" t="str">
            <v>322-30</v>
          </cell>
          <cell r="B279">
            <v>365</v>
          </cell>
          <cell r="C279">
            <v>45056</v>
          </cell>
          <cell r="E279" t="str">
            <v>Solicitud de contratación Luis José Torres Rojas</v>
          </cell>
          <cell r="F279">
            <v>335</v>
          </cell>
          <cell r="M279" t="str">
            <v>Brindar apoyo a las actividades de tratamiento y flujo de datos e información en el marco de lo relacionado con la mitigación del impacto por el "Exceso de mortalidad durante la pandemia COVID-19 en Colombia" segunda fase.</v>
          </cell>
          <cell r="N279" t="str">
            <v>Directa prestación de servicios</v>
          </cell>
          <cell r="V279">
            <v>45092</v>
          </cell>
          <cell r="W279"/>
        </row>
        <row r="280">
          <cell r="A280" t="str">
            <v>322-29</v>
          </cell>
          <cell r="B280">
            <v>364</v>
          </cell>
          <cell r="C280">
            <v>45056</v>
          </cell>
          <cell r="E280" t="str">
            <v>Solicitud de contratación Diana Carolina Urrego Ricaurte</v>
          </cell>
          <cell r="F280">
            <v>335</v>
          </cell>
          <cell r="M280" t="str">
            <v>Brindar apoyo a las actividades de tratamiento y flujo de datos e información en el marco de lo relacionado con la mitigación del impacto por el "Exceso de mortalidad durante la pandemia COVID-19 en Colombia" segunda fase.</v>
          </cell>
          <cell r="N280" t="str">
            <v>Directa prestación de servicios</v>
          </cell>
          <cell r="V280">
            <v>45090</v>
          </cell>
          <cell r="W280"/>
        </row>
        <row r="281">
          <cell r="A281" t="str">
            <v>322-28</v>
          </cell>
          <cell r="B281">
            <v>363</v>
          </cell>
          <cell r="C281">
            <v>45056</v>
          </cell>
          <cell r="E281" t="str">
            <v>Solicitud de contratación Laura María Berrio Parra</v>
          </cell>
          <cell r="F281">
            <v>335</v>
          </cell>
          <cell r="M281" t="str">
            <v>Brindar apoyo a las actividades de tratamiento y flujo de datos e información en el marco de lo relacionado con la mitigación del impacto por el "Exceso de mortalidad durante la pandemia COVID-19 en Colombia" segunda fase.</v>
          </cell>
          <cell r="N281" t="str">
            <v>Directa prestación de servicios</v>
          </cell>
          <cell r="V281">
            <v>45090</v>
          </cell>
          <cell r="W281"/>
        </row>
        <row r="282">
          <cell r="A282" t="str">
            <v>322-27</v>
          </cell>
          <cell r="B282">
            <v>362</v>
          </cell>
          <cell r="C282">
            <v>45056</v>
          </cell>
          <cell r="E282" t="str">
            <v>Solicitud de contratación Jessika Alexandra Manrique Sánchez</v>
          </cell>
          <cell r="F282">
            <v>335</v>
          </cell>
          <cell r="M282" t="str">
            <v xml:space="preserve"> Apoyar las actividades necesarias para dar avance a los procesos encaminados a mitigar el impacto del "Exceso de mortalidad durante la pandemia COVID-19 en Colombia".</v>
          </cell>
          <cell r="N282" t="str">
            <v>Directa prestación de servicios</v>
          </cell>
          <cell r="V282">
            <v>45119</v>
          </cell>
          <cell r="W282"/>
        </row>
        <row r="283">
          <cell r="A283" t="str">
            <v>N/A</v>
          </cell>
          <cell r="B283">
            <v>361</v>
          </cell>
          <cell r="C283">
            <v>45056</v>
          </cell>
          <cell r="E283" t="str">
            <v xml:space="preserve">Solicitud Cotización Reactivos - QUIMIOLAB SAS </v>
          </cell>
          <cell r="F283">
            <v>335</v>
          </cell>
          <cell r="M283" t="str">
            <v>Suministrar reactivos de laboratorio indispensables para realizar las actividades misionales que garantizan el cumplimiento del proyecto "Sostenibilidad de la etapa desarrollo del Instituto Nacional de Salud de Colombia en respuesta a emergencias de salud pública y su desarrollo como centro de excelencia para América Latina".</v>
          </cell>
          <cell r="N283" t="str">
            <v>Directa por Ciencia y Tecnología</v>
          </cell>
          <cell r="V283">
            <v>45197</v>
          </cell>
          <cell r="W283"/>
        </row>
        <row r="284">
          <cell r="A284" t="str">
            <v>344-6</v>
          </cell>
          <cell r="B284">
            <v>360</v>
          </cell>
          <cell r="C284">
            <v>45056</v>
          </cell>
          <cell r="E284" t="str">
            <v>Solicitud de contratación Lady Alexandra Castillo Vargas</v>
          </cell>
          <cell r="F284">
            <v>344</v>
          </cell>
          <cell r="M284" t="str">
            <v>Prestar servicios profesionales para desarrollar las acciones técnicas, epidemiológicas y administrativas del proyecto de vigilancia de IAAS y COVID-19.</v>
          </cell>
          <cell r="N284" t="str">
            <v>Directa prestación de servicios</v>
          </cell>
          <cell r="V284">
            <v>45084</v>
          </cell>
          <cell r="W284"/>
        </row>
        <row r="285">
          <cell r="A285" t="str">
            <v>344-5</v>
          </cell>
          <cell r="B285">
            <v>359</v>
          </cell>
          <cell r="C285">
            <v>45056</v>
          </cell>
          <cell r="E285" t="str">
            <v>Solicitud de contratación Laura Victoria Ortiz Lozada</v>
          </cell>
          <cell r="F285">
            <v>344</v>
          </cell>
          <cell r="M285" t="str">
            <v>Realizar acciones para la vigilancia en salud pública y análisis epidemiológico de la evaluación del sistema de vigilancia de infecciones asociadas a la atención en salud.</v>
          </cell>
          <cell r="N285" t="str">
            <v>Directa prestación de servicios</v>
          </cell>
          <cell r="V285"/>
          <cell r="W285" t="str">
            <v>Suspendido por demoras en las aprobaciones de los instrumentos y en la autorización para dar inicio al trabajo de campo de los proyectos 1 y 2 de IAAS (344)</v>
          </cell>
        </row>
        <row r="286">
          <cell r="A286" t="str">
            <v>344-4</v>
          </cell>
          <cell r="B286">
            <v>358</v>
          </cell>
          <cell r="C286">
            <v>45056</v>
          </cell>
          <cell r="E286" t="str">
            <v>Solicitud de contratación Gabriel Roberto Jimenez Martinez</v>
          </cell>
          <cell r="F286">
            <v>344</v>
          </cell>
          <cell r="M286" t="str">
            <v>Brindar apoyo para el fortalecimiento del sistema de vigilancia en salud pública de eventos transmisibles y las acciones de evaluación en el ámbito hospitalario.</v>
          </cell>
          <cell r="N286" t="str">
            <v>Directa prestación de servicios</v>
          </cell>
          <cell r="V286">
            <v>45090</v>
          </cell>
          <cell r="W286" t="str">
            <v>Suspendido por demoras en las aprobaciones de los instrumentos y en la autorización para dar inicio al trabajo de campo de los proyectos 1 y 2 de IAAS (344)</v>
          </cell>
        </row>
        <row r="287">
          <cell r="A287" t="str">
            <v>323-17</v>
          </cell>
          <cell r="B287">
            <v>357</v>
          </cell>
          <cell r="C287">
            <v>45055</v>
          </cell>
          <cell r="E287" t="str">
            <v>Solicitud cotización ensayos clinicos</v>
          </cell>
          <cell r="F287">
            <v>323</v>
          </cell>
          <cell r="M287"/>
          <cell r="N287" t="str">
            <v>Cotización</v>
          </cell>
          <cell r="V287"/>
          <cell r="W287" t="str">
            <v>No tenían los recursos suficientes</v>
          </cell>
        </row>
        <row r="288">
          <cell r="A288" t="str">
            <v>344-3</v>
          </cell>
          <cell r="B288">
            <v>356</v>
          </cell>
          <cell r="C288">
            <v>45055</v>
          </cell>
          <cell r="E288" t="str">
            <v>Solicitud de contratación Jhon Alexander Chaparro Lemus</v>
          </cell>
          <cell r="F288">
            <v>344</v>
          </cell>
          <cell r="M288" t="str">
            <v>Prestar servicios profesionales para apoyar las acciones de inteligencia epidemiológica para el análisis de información de vigilancia en salud pública en el ámbito hospitalario.</v>
          </cell>
          <cell r="N288" t="str">
            <v>Directa prestación de servicios</v>
          </cell>
          <cell r="V288">
            <v>45090</v>
          </cell>
          <cell r="W288" t="str">
            <v>Suspendido por demoras en las aprobaciones de los instrumentos y en la autorización para dar inicio al trabajo de campo de los proyectos 1 y 2 de IAAS (344)</v>
          </cell>
        </row>
        <row r="289">
          <cell r="A289" t="str">
            <v>N/A</v>
          </cell>
          <cell r="B289">
            <v>355</v>
          </cell>
          <cell r="C289">
            <v>45054</v>
          </cell>
          <cell r="E289" t="str">
            <v>Solicitud Adición Y Prorroga Contrato FEI-INS 089-2022 Marysol Gonzalez Hormiga</v>
          </cell>
          <cell r="F289">
            <v>335</v>
          </cell>
          <cell r="M289" t="str">
            <v>Apoyar las actividades de formación de talento humano para la vigilancia en salud pública.</v>
          </cell>
          <cell r="N289" t="str">
            <v>Adición y Prorroga</v>
          </cell>
          <cell r="V289">
            <v>45065</v>
          </cell>
          <cell r="W289"/>
        </row>
        <row r="290">
          <cell r="A290" t="str">
            <v>338-2</v>
          </cell>
          <cell r="B290">
            <v>354</v>
          </cell>
          <cell r="C290">
            <v>45051</v>
          </cell>
          <cell r="E290" t="str">
            <v>Solicitud de contratación Mauricio Prieto Peña</v>
          </cell>
          <cell r="F290">
            <v>338</v>
          </cell>
          <cell r="M290" t="str">
            <v>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v>
          </cell>
          <cell r="N290" t="str">
            <v>Directa prestación de servicios</v>
          </cell>
          <cell r="V290">
            <v>45075</v>
          </cell>
          <cell r="W290"/>
        </row>
        <row r="291">
          <cell r="A291" t="str">
            <v>322-34</v>
          </cell>
          <cell r="B291">
            <v>353</v>
          </cell>
          <cell r="C291">
            <v>45050</v>
          </cell>
          <cell r="E291" t="str">
            <v>Solicitud de contratación John Goot Moreno Amaya</v>
          </cell>
          <cell r="F291">
            <v>335</v>
          </cell>
          <cell r="M291" t="str">
            <v xml:space="preserve"> Prestar servicios profesionales para apoyar el mantenimiento tecnológico del sistema de información para la vigilancia en salud pública de mortalidad materna.</v>
          </cell>
          <cell r="N291" t="str">
            <v>Directa prestación de servicios</v>
          </cell>
          <cell r="V291">
            <v>45062</v>
          </cell>
          <cell r="W291"/>
        </row>
        <row r="292">
          <cell r="A292" t="str">
            <v>302-13</v>
          </cell>
          <cell r="B292">
            <v>352</v>
          </cell>
          <cell r="C292">
            <v>45043</v>
          </cell>
          <cell r="E292" t="str">
            <v>Solicitud de contratación GESTION DEL CONOCIMIENTO SWAP SAS</v>
          </cell>
          <cell r="F292">
            <v>302</v>
          </cell>
          <cell r="M292" t="str">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v>
          </cell>
          <cell r="N292" t="str">
            <v>Directa prestación de servicios</v>
          </cell>
          <cell r="V292">
            <v>45055</v>
          </cell>
          <cell r="W292"/>
        </row>
        <row r="293">
          <cell r="A293" t="str">
            <v>323-16</v>
          </cell>
          <cell r="B293">
            <v>351</v>
          </cell>
          <cell r="C293">
            <v>45040</v>
          </cell>
          <cell r="E293" t="str">
            <v>Solicitud de contratación Alejandra Rodriguez Pacheco</v>
          </cell>
          <cell r="F293">
            <v>323</v>
          </cell>
          <cell r="M293" t="str">
            <v>Prestación de servicios profesionales para apoyar en la ejecución entre el equipo central y local como asistente de campo para las necesidades de los territorios, dentro del proyecto denominado “Hacia la eliminación de la transmisión congénita de la enfermedad de Chagas en América Latina’’.</v>
          </cell>
          <cell r="N293" t="str">
            <v>Directa prestación de servicios</v>
          </cell>
          <cell r="V293"/>
          <cell r="W293" t="str">
            <v>El área retiro el proceso</v>
          </cell>
        </row>
        <row r="294">
          <cell r="A294" t="str">
            <v>344-18</v>
          </cell>
          <cell r="B294">
            <v>350</v>
          </cell>
          <cell r="C294">
            <v>45040</v>
          </cell>
          <cell r="E294" t="str">
            <v>Solicitud de contratación Manuel Alejandro Jimenez Salamanca</v>
          </cell>
          <cell r="F294">
            <v>344</v>
          </cell>
          <cell r="M294" t="str">
            <v>Prestar los servicios profesionales para los proyectos de infecciones asociadas a la atención en salud para apoyar en la traducción técnica documental y traducción simultánea audiovisual inglés-español-inglés de acuerdo con el requerimiento de la Dirección de Vigilancia y Análisis del Riesgo en Salud Pública.</v>
          </cell>
          <cell r="N294" t="str">
            <v>Directa prestación de servicios</v>
          </cell>
          <cell r="V294">
            <v>45058</v>
          </cell>
          <cell r="W294" t="str">
            <v>La instrucción no fue firmada porque se contaba con traductor</v>
          </cell>
        </row>
        <row r="295">
          <cell r="A295" t="str">
            <v>359-4</v>
          </cell>
          <cell r="B295" t="str">
            <v>349-12</v>
          </cell>
          <cell r="C295">
            <v>45040</v>
          </cell>
          <cell r="E295" t="str">
            <v>EQUIPOS Y LABORATORIO DE COLOMBIA SAS Solicitud de cotización_adquisición de Reactivos, Elementos e Insumos de laboratorio - Instituto Sanger</v>
          </cell>
          <cell r="F295">
            <v>359</v>
          </cell>
          <cell r="M295"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295" t="str">
            <v>Directa por Ciencia y Tecnología</v>
          </cell>
          <cell r="V295">
            <v>45233</v>
          </cell>
          <cell r="W295"/>
        </row>
        <row r="296">
          <cell r="A296" t="str">
            <v>359-4</v>
          </cell>
          <cell r="B296" t="str">
            <v>349-11</v>
          </cell>
          <cell r="C296">
            <v>45040</v>
          </cell>
          <cell r="E296" t="str">
            <v>ESPECIALIDADES DIAGNOSTICAS IHR SAS Solicitud de cotización_adquisición de Reactivos, Elementos e Insumos de laboratorio - Instituto Sanger</v>
          </cell>
          <cell r="F296">
            <v>359</v>
          </cell>
          <cell r="M296"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296" t="str">
            <v>Directa por Ciencia y Tecnología</v>
          </cell>
          <cell r="V296">
            <v>45233</v>
          </cell>
          <cell r="W296"/>
        </row>
        <row r="297">
          <cell r="A297" t="str">
            <v>359-4</v>
          </cell>
          <cell r="B297" t="str">
            <v>349-10</v>
          </cell>
          <cell r="C297">
            <v>45040</v>
          </cell>
          <cell r="E297" t="str">
            <v>SCIENTIFIC PRODUCTS S.A.S Solicitud de cotización_adquisición de Reactivos, Elementos e Insumos de laboratorio - Instituto Sanger</v>
          </cell>
          <cell r="F297">
            <v>359</v>
          </cell>
          <cell r="M297"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297" t="str">
            <v>Directa por Ciencia y Tecnología</v>
          </cell>
          <cell r="V297">
            <v>45233</v>
          </cell>
          <cell r="W297"/>
        </row>
        <row r="298">
          <cell r="A298" t="str">
            <v>359-4</v>
          </cell>
          <cell r="B298" t="str">
            <v>349-9</v>
          </cell>
          <cell r="C298">
            <v>45040</v>
          </cell>
          <cell r="E298" t="str">
            <v>CAHOZ INVERSIONES SAS Solicitud de cotización_adquisición de Reactivos, Elementos e Insumos de laboratorio - Instituto Sanger</v>
          </cell>
          <cell r="F298">
            <v>359</v>
          </cell>
          <cell r="M298"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298" t="str">
            <v>Directa por Ciencia y Tecnología</v>
          </cell>
          <cell r="V298">
            <v>45233</v>
          </cell>
          <cell r="W298"/>
        </row>
        <row r="299">
          <cell r="A299" t="str">
            <v>359-4</v>
          </cell>
          <cell r="B299" t="str">
            <v>349-8</v>
          </cell>
          <cell r="C299">
            <v>45040</v>
          </cell>
          <cell r="E299" t="str">
            <v>BIOCOL LTDA Solicitud de cotización_adquisición de Reactivos, Elementos e Insumos de laboratorio - Instituto Sanger</v>
          </cell>
          <cell r="F299">
            <v>359</v>
          </cell>
          <cell r="M299"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299" t="str">
            <v>Directa por Ciencia y Tecnología</v>
          </cell>
          <cell r="V299">
            <v>45233</v>
          </cell>
          <cell r="W299"/>
        </row>
        <row r="300">
          <cell r="A300" t="str">
            <v>359-4</v>
          </cell>
          <cell r="B300" t="str">
            <v>349-7</v>
          </cell>
          <cell r="C300">
            <v>45040</v>
          </cell>
          <cell r="E300" t="str">
            <v>MR Y CIA SAS Solicitud de cotización_adquisición de Reactivos, Elementos e Insumos de laboratorio - Instituto Sanger</v>
          </cell>
          <cell r="F300">
            <v>359</v>
          </cell>
          <cell r="M300"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0" t="str">
            <v>Directa por Ciencia y Tecnología</v>
          </cell>
          <cell r="V300">
            <v>45233</v>
          </cell>
          <cell r="W300"/>
        </row>
        <row r="301">
          <cell r="A301" t="str">
            <v>359-4</v>
          </cell>
          <cell r="B301" t="str">
            <v>349-6</v>
          </cell>
          <cell r="C301">
            <v>45040</v>
          </cell>
          <cell r="E301" t="str">
            <v>ROCHEM BIOCARE COLOMBIA SAS Solicitud de cotización_adquisición de Reactivos, Elementos e Insumos de laboratorio - Instituto Sanger</v>
          </cell>
          <cell r="F301">
            <v>359</v>
          </cell>
          <cell r="M301"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1" t="str">
            <v>Directa por Ciencia y Tecnología</v>
          </cell>
          <cell r="V301">
            <v>45233</v>
          </cell>
          <cell r="W301"/>
        </row>
        <row r="302">
          <cell r="A302" t="str">
            <v>359-4</v>
          </cell>
          <cell r="B302" t="str">
            <v>349-5</v>
          </cell>
          <cell r="C302">
            <v>45040</v>
          </cell>
          <cell r="E302" t="str">
            <v>MUNDIAL DE EQUIPOS SAS Solicitud de cotización_adquisición de Reactivos, Elementos e Insumos de laboratorio - Instituto Sanger</v>
          </cell>
          <cell r="F302">
            <v>359</v>
          </cell>
          <cell r="M302"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2" t="str">
            <v>Directa por Ciencia y Tecnología</v>
          </cell>
          <cell r="V302">
            <v>45233</v>
          </cell>
          <cell r="W302"/>
        </row>
        <row r="303">
          <cell r="A303" t="str">
            <v>359-4</v>
          </cell>
          <cell r="B303" t="str">
            <v>349-4</v>
          </cell>
          <cell r="C303">
            <v>45040</v>
          </cell>
          <cell r="E303" t="str">
            <v>ANNAR DIAGNOSTICA IMPORT SAS Solicitud de cotización_adquisición de Reactivos, Elementos e Insumos de laboratorio - Instituto Sanger</v>
          </cell>
          <cell r="F303">
            <v>359</v>
          </cell>
          <cell r="M303"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3" t="str">
            <v>Directa por Ciencia y Tecnología</v>
          </cell>
          <cell r="V303">
            <v>45233</v>
          </cell>
          <cell r="W303"/>
        </row>
        <row r="304">
          <cell r="A304" t="str">
            <v>359-4</v>
          </cell>
          <cell r="B304" t="str">
            <v>349-3</v>
          </cell>
          <cell r="C304">
            <v>45040</v>
          </cell>
          <cell r="E304" t="str">
            <v>MERK SA Solicitud de cotización_adquisición de Reactivos, Elementos e Insumos de laboratorio - Instituto Sanger</v>
          </cell>
          <cell r="F304">
            <v>359</v>
          </cell>
          <cell r="M304"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4" t="str">
            <v>Directa por Ciencia y Tecnología</v>
          </cell>
          <cell r="V304">
            <v>45233</v>
          </cell>
          <cell r="W304"/>
        </row>
        <row r="305">
          <cell r="A305" t="str">
            <v>359-4</v>
          </cell>
          <cell r="B305" t="str">
            <v>349-2</v>
          </cell>
          <cell r="C305">
            <v>45040</v>
          </cell>
          <cell r="E305" t="str">
            <v>BECTON DICKINSON DE COLOMBIA LTDA Solicitud de cotización_adquisición de Reactivos, Elementos e Insumos de laboratorio - Instituto Sanger</v>
          </cell>
          <cell r="F305">
            <v>359</v>
          </cell>
          <cell r="M305"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5" t="str">
            <v>Directa por Ciencia y Tecnología</v>
          </cell>
          <cell r="V305">
            <v>45233</v>
          </cell>
          <cell r="W305"/>
        </row>
        <row r="306">
          <cell r="A306" t="str">
            <v>359-4</v>
          </cell>
          <cell r="B306" t="str">
            <v>349-1</v>
          </cell>
          <cell r="C306">
            <v>45040</v>
          </cell>
          <cell r="E306" t="str">
            <v>SUMINISTROS CLINICOS ISLA SAS Solicitud de cotización_adquisición de Reactivos, Elementos e Insumos de laboratorio - Instituto Sanger</v>
          </cell>
          <cell r="F306">
            <v>359</v>
          </cell>
          <cell r="M306" t="str">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ell>
          <cell r="N306" t="str">
            <v>Directa por Ciencia y Tecnología</v>
          </cell>
          <cell r="V306">
            <v>45233</v>
          </cell>
          <cell r="W306"/>
        </row>
        <row r="307">
          <cell r="A307" t="str">
            <v>341-7</v>
          </cell>
          <cell r="B307" t="str">
            <v>348-8</v>
          </cell>
          <cell r="C307">
            <v>45040</v>
          </cell>
          <cell r="E307" t="str">
            <v>QUIMITRONICA SAS Solicitud adquisición de Insumos y Reactivos seminario Universidad Harvard</v>
          </cell>
          <cell r="F307">
            <v>341</v>
          </cell>
          <cell r="M307" t="str">
            <v>Adquisición de Insumos y Reactivos necesarios para el desarrollo del Curso Taller que realizara la universidad Harvard en las Instalaciones del laboratorio de parasitología del instituto Nacional de Salud.</v>
          </cell>
          <cell r="N307" t="str">
            <v>Directa por Ciencia y Tecnología</v>
          </cell>
          <cell r="V307">
            <v>45103</v>
          </cell>
          <cell r="W307" t="str">
            <v>SOLICITUD DE COTIZACIÓN</v>
          </cell>
        </row>
        <row r="308">
          <cell r="A308" t="str">
            <v>341-7</v>
          </cell>
          <cell r="B308" t="str">
            <v>348-7</v>
          </cell>
          <cell r="C308">
            <v>45040</v>
          </cell>
          <cell r="E308" t="str">
            <v>ROCHEM BIOCARE COLOMBIA SAS Solicitud adquisición de Insumos y Reactivos seminario Universidad Harvard</v>
          </cell>
          <cell r="F308">
            <v>341</v>
          </cell>
          <cell r="M308" t="str">
            <v>Adquisición de Insumos y Reactivos necesarios para el desarrollo del Curso Taller que realizara la universidad Harvard en las Instalaciones del laboratorio de parasitología del instituto Nacional de Salud.</v>
          </cell>
          <cell r="N308" t="str">
            <v>Directa por Ciencia y Tecnología</v>
          </cell>
          <cell r="V308">
            <v>45103</v>
          </cell>
          <cell r="W308" t="str">
            <v>SOLICITUD DE COTIZACIÓN</v>
          </cell>
        </row>
        <row r="309">
          <cell r="A309" t="str">
            <v>341-7</v>
          </cell>
          <cell r="B309" t="str">
            <v>348-6</v>
          </cell>
          <cell r="C309">
            <v>45040</v>
          </cell>
          <cell r="E309" t="str">
            <v>PRODUCTOS ROCHE S.A Solicitud adquisición de Insumos y Reactivos seminario Universidad Harvard</v>
          </cell>
          <cell r="F309">
            <v>341</v>
          </cell>
          <cell r="M309" t="str">
            <v>Adquisición de Insumos y Reactivos necesarios para el desarrollo del Curso Taller que realizara la universidad Harvard en las Instalaciones del laboratorio de parasitología del instituto Nacional de Salud.</v>
          </cell>
          <cell r="N309" t="str">
            <v>Directa por Ciencia y Tecnología</v>
          </cell>
          <cell r="V309">
            <v>45103</v>
          </cell>
          <cell r="W309" t="str">
            <v>SOLICITUD DE COTIZACIÓN</v>
          </cell>
        </row>
        <row r="310">
          <cell r="A310" t="str">
            <v>341-7</v>
          </cell>
          <cell r="B310" t="str">
            <v>348-5</v>
          </cell>
          <cell r="C310">
            <v>45040</v>
          </cell>
          <cell r="E310" t="str">
            <v>CAHOZ INVERSIONES SAS (NVP LAB) Solicitud adquisición de Insumos y Reactivos seminario Universidad Harvard</v>
          </cell>
          <cell r="F310">
            <v>341</v>
          </cell>
          <cell r="M310" t="str">
            <v>Adquisición de Insumos y Reactivos necesarios para el desarrollo del Curso Taller que realizara la universidad Harvard en las Instalaciones del laboratorio de parasitología del instituto Nacional de Salud.</v>
          </cell>
          <cell r="N310" t="str">
            <v>Directa por Ciencia y Tecnología</v>
          </cell>
          <cell r="V310">
            <v>45103</v>
          </cell>
          <cell r="W310" t="str">
            <v>SOLICITUD DE COTIZACIÓN</v>
          </cell>
        </row>
        <row r="311">
          <cell r="A311" t="str">
            <v>341-7</v>
          </cell>
          <cell r="B311" t="str">
            <v>348-4</v>
          </cell>
          <cell r="C311">
            <v>45040</v>
          </cell>
          <cell r="E311" t="str">
            <v>ISLA SAS Solicitud adquisición de Insumos y Reactivos seminario Universidad Harvard</v>
          </cell>
          <cell r="F311">
            <v>341</v>
          </cell>
          <cell r="M311" t="str">
            <v>Adquisición de Insumos y Reactivos necesarios para el desarrollo del Curso Taller que realizara la universidad Harvard en las Instalaciones del laboratorio de parasitología del instituto Nacional de Salud.</v>
          </cell>
          <cell r="N311" t="str">
            <v>Directa por Ciencia y Tecnología</v>
          </cell>
          <cell r="V311">
            <v>45103</v>
          </cell>
          <cell r="W311" t="str">
            <v>SOLICITUD DE COTIZACIÓN</v>
          </cell>
        </row>
        <row r="312">
          <cell r="A312" t="str">
            <v>341-7</v>
          </cell>
          <cell r="B312" t="str">
            <v>348-3</v>
          </cell>
          <cell r="C312">
            <v>45040</v>
          </cell>
          <cell r="E312" t="str">
            <v>BIOCOL LTDA Solicitud adquisición de Insumos y Reactivos seminario Universidad Harvard</v>
          </cell>
          <cell r="F312">
            <v>341</v>
          </cell>
          <cell r="M312" t="str">
            <v>Adquisición de Insumos y Reactivos necesarios para el desarrollo del Curso Taller que realizara la universidad Harvard en las Instalaciones del laboratorio de parasitología del instituto Nacional de Salud.</v>
          </cell>
          <cell r="N312" t="str">
            <v>Directa por Ciencia y Tecnología</v>
          </cell>
          <cell r="V312">
            <v>45103</v>
          </cell>
          <cell r="W312" t="str">
            <v>SOLICITUD DE COTIZACIÓN</v>
          </cell>
        </row>
        <row r="313">
          <cell r="A313" t="str">
            <v>341-7</v>
          </cell>
          <cell r="B313" t="str">
            <v>348-2</v>
          </cell>
          <cell r="C313">
            <v>45040</v>
          </cell>
          <cell r="E313" t="str">
            <v>ARC ANALISIS SAS Solicitud adquisición de Insumos y Reactivos seminario Universidad Harvard</v>
          </cell>
          <cell r="F313">
            <v>341</v>
          </cell>
          <cell r="M313" t="str">
            <v>Adquisición de Insumos y Reactivos necesarios para el desarrollo del Curso Taller que realizara la universidad Harvard en las Instalaciones del laboratorio de parasitología del instituto Nacional de Salud.</v>
          </cell>
          <cell r="N313" t="str">
            <v>Directa por Ciencia y Tecnología</v>
          </cell>
          <cell r="V313">
            <v>45103</v>
          </cell>
          <cell r="W313" t="str">
            <v>SOLICITUD DE COTIZACIÓN</v>
          </cell>
        </row>
        <row r="314">
          <cell r="A314" t="str">
            <v>341-7</v>
          </cell>
          <cell r="B314" t="str">
            <v>348-1</v>
          </cell>
          <cell r="C314">
            <v>45040</v>
          </cell>
          <cell r="E314" t="str">
            <v>ADEQUIM SAS Solicitud adquisición de Insumos y Reactivos seminario Universidad Harvard</v>
          </cell>
          <cell r="F314">
            <v>341</v>
          </cell>
          <cell r="M314" t="str">
            <v>Adquisición de Insumos y Reactivos necesarios para el desarrollo del Curso Taller que realizara la universidad Harvard en las Instalaciones del laboratorio de parasitología del instituto Nacional de Salud.</v>
          </cell>
          <cell r="N314" t="str">
            <v>Directa por Ciencia y Tecnología</v>
          </cell>
          <cell r="V314">
            <v>45103</v>
          </cell>
          <cell r="W314" t="str">
            <v>SOLICITUD DE COTIZACIÓN</v>
          </cell>
        </row>
        <row r="315">
          <cell r="A315" t="str">
            <v>302-12</v>
          </cell>
          <cell r="B315">
            <v>347</v>
          </cell>
          <cell r="C315">
            <v>45040</v>
          </cell>
          <cell r="E315" t="str">
            <v>Solicitud de contratación Holman Ricardo Rojas Tuta</v>
          </cell>
          <cell r="F315">
            <v>302</v>
          </cell>
          <cell r="M315" t="str">
            <v>Asesorar jurídicamente a la Secretaría General en la estructuración y brindar acompañamiento en el proceso contractual para definir el nuevo operador fiduciario del Patrimonio Autónomo Fondo Especial para Investigaciones del INS.</v>
          </cell>
          <cell r="N315" t="str">
            <v>Directa prestación de servicios</v>
          </cell>
          <cell r="V315">
            <v>45043</v>
          </cell>
          <cell r="W315"/>
        </row>
        <row r="316">
          <cell r="A316" t="str">
            <v>339-22</v>
          </cell>
          <cell r="B316">
            <v>346</v>
          </cell>
          <cell r="C316">
            <v>45037</v>
          </cell>
          <cell r="E316" t="str">
            <v>Solicitud Proceso Adquisición de Equipo TapeStation SANITAS S.A.S</v>
          </cell>
          <cell r="F316">
            <v>339</v>
          </cell>
          <cell r="M316" t="str">
            <v>Adquisición del equipo TapeStation 4150 para el análisis de fragmentos y evaluación de la calidad en las librerías genómicas para secuenciar tanto las muestras Covid-19 como las demás, en el marco del acuerdo colaborativo número 6U01GH002291-02-01, celebrado entre CDC y el INS.</v>
          </cell>
          <cell r="N316" t="str">
            <v>Directa o Exclusividad</v>
          </cell>
          <cell r="V316">
            <v>45055</v>
          </cell>
          <cell r="W316"/>
        </row>
        <row r="317">
          <cell r="A317" t="str">
            <v>358-6</v>
          </cell>
          <cell r="B317">
            <v>345</v>
          </cell>
          <cell r="C317">
            <v>45036</v>
          </cell>
          <cell r="E317" t="str">
            <v>Solicitud de contratación Katerine Gomez Tovar</v>
          </cell>
          <cell r="F317">
            <v>358</v>
          </cell>
          <cell r="M317" t="str">
            <v>Apoyar a las actividades logísticas, educativas, a la administración de medicamentos, diligenciamiento de registros del trabajo de campo, recolección, triple embalaje de muestras y su envío al INS en el marco del Proyecto: Complejo Teniasis/Cisticercosis, un problema de salud pública en el municipio de Coyaima priorizado en la región Andina: Su abordaje integral desde el enfoque "Una Salud".</v>
          </cell>
          <cell r="N317" t="str">
            <v>Directa prestación de servicios</v>
          </cell>
          <cell r="V317">
            <v>45058</v>
          </cell>
          <cell r="W317"/>
        </row>
        <row r="318">
          <cell r="A318" t="str">
            <v>358-5</v>
          </cell>
          <cell r="B318">
            <v>344</v>
          </cell>
          <cell r="C318">
            <v>45036</v>
          </cell>
          <cell r="E318" t="str">
            <v>Solicitud de contratación Hermes Jacobo Aguillon Chindoy</v>
          </cell>
          <cell r="F318">
            <v>358</v>
          </cell>
          <cell r="M318" t="str">
            <v xml:space="preserve">Apoyar la Implementación de las estrategias relacionadas con el componente porcino, estrategia educativa a tenedores de cerdo, caracterización de la población la administración de medicamentos veterinarios en el marco del Proyecto: Complejo Teniasis/Cisticercosis, un problema de salud pública en el municipio de Coyaima priorizado en la región Andina: Su abordaje integral desde el enfoque "Una Salud". </v>
          </cell>
          <cell r="N318" t="str">
            <v>Directa prestación de servicios</v>
          </cell>
          <cell r="V318">
            <v>45051</v>
          </cell>
          <cell r="W318"/>
        </row>
        <row r="319">
          <cell r="A319" t="str">
            <v>358-4</v>
          </cell>
          <cell r="B319">
            <v>343</v>
          </cell>
          <cell r="C319">
            <v>45036</v>
          </cell>
          <cell r="E319" t="str">
            <v>Solicitud de contratación Yuly Alexandra Loaiza Malambo</v>
          </cell>
          <cell r="F319">
            <v>358</v>
          </cell>
          <cell r="M319" t="str">
            <v>Apoyar la Implementación de una estrategia de educación en los entornos educativo y hogar, así como la caracterización de la población y las viviendas y la administración masiva de niclosamida a la población elegible en el marco del Proyecto: Complejo Teniasis/Cisticercosis, un problema de salud pública en el municipio de Coyaima priorizado en la región Andina: Su abordaje integral desde el enfoque "Una Salud".</v>
          </cell>
          <cell r="N319" t="str">
            <v>Directa prestación de servicios</v>
          </cell>
          <cell r="V319">
            <v>45051</v>
          </cell>
          <cell r="W319"/>
        </row>
        <row r="320">
          <cell r="A320" t="str">
            <v>302-11</v>
          </cell>
          <cell r="B320">
            <v>342</v>
          </cell>
          <cell r="C320">
            <v>45035</v>
          </cell>
          <cell r="E320" t="str">
            <v>Solicitud de contratación Stephanie Alejandra Castañeda Triana</v>
          </cell>
          <cell r="F320">
            <v>302</v>
          </cell>
          <cell r="M320" t="str">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v>
          </cell>
          <cell r="N320" t="str">
            <v>Directa prestación de servicios</v>
          </cell>
          <cell r="V320">
            <v>45051</v>
          </cell>
          <cell r="W320"/>
        </row>
        <row r="321">
          <cell r="A321" t="str">
            <v>302-10</v>
          </cell>
          <cell r="B321">
            <v>341</v>
          </cell>
          <cell r="C321">
            <v>45034</v>
          </cell>
          <cell r="E321" t="str">
            <v>Solicitud de contratación Mabel Astrid Roa Pinzon</v>
          </cell>
          <cell r="F321">
            <v>302</v>
          </cell>
          <cell r="M321" t="str">
            <v>Apoyar la gestión del Grupo Fondo Especial para Investigaciones-FEI en especial todo lo relacionado con actividades administrativas, documentales y precontractuales, en el marco de la ejecución de los proyectos cuyos recursos se encuentran en el patrimonio autónomo FEI.</v>
          </cell>
          <cell r="N321" t="str">
            <v>Directa prestación de servicios</v>
          </cell>
          <cell r="V321">
            <v>45051</v>
          </cell>
          <cell r="W321"/>
        </row>
        <row r="322">
          <cell r="A322" t="str">
            <v>302-9</v>
          </cell>
          <cell r="B322">
            <v>340</v>
          </cell>
          <cell r="C322">
            <v>45033</v>
          </cell>
          <cell r="E322" t="str">
            <v>Solicitud de contratación Juan Carlos Figueroa Godoy</v>
          </cell>
          <cell r="F322">
            <v>302</v>
          </cell>
          <cell r="M322" t="str">
            <v xml:space="preserve">Prestar servicios profesionales especializados a la Secretaria General en el acompañamiento y asistencia técnica para el fortalecimiento de la Entidad en el marco de los procesos y proyectos que se requieren para la debida gestión del Instituto Nacional de Salud. </v>
          </cell>
          <cell r="N322" t="str">
            <v>Directa prestación de servicios</v>
          </cell>
          <cell r="V322">
            <v>45035</v>
          </cell>
          <cell r="W322"/>
        </row>
        <row r="323">
          <cell r="A323" t="str">
            <v>N/A</v>
          </cell>
          <cell r="B323">
            <v>339</v>
          </cell>
          <cell r="C323">
            <v>45030</v>
          </cell>
          <cell r="E323" t="str">
            <v>Solicitud de modificación Contrato PAFEI-152-2021 - Monica Espinosa Arana</v>
          </cell>
          <cell r="F323">
            <v>315</v>
          </cell>
          <cell r="M323" t="str">
            <v>Apoyar las actividades científico – técnicas en el marco del proyecto “Evaluación de proceso del Plan de Intervenciones como medida de prevención para el control de Infecciones en enfermedades transmitidas por vía aérea con énfasis en Tuberculosis en Instituciones Prestadoras de Servicios de Salud en Cali, 2018-2019”.</v>
          </cell>
          <cell r="N323" t="str">
            <v>Modificación</v>
          </cell>
          <cell r="V323">
            <v>45037</v>
          </cell>
          <cell r="W323"/>
        </row>
        <row r="324">
          <cell r="A324" t="str">
            <v>339-1</v>
          </cell>
          <cell r="B324">
            <v>338</v>
          </cell>
          <cell r="C324">
            <v>45028</v>
          </cell>
          <cell r="E324" t="str">
            <v>Solicitud de contratación Yancy Milena Molina Botia</v>
          </cell>
          <cell r="F324">
            <v>339</v>
          </cell>
          <cell r="M324" t="str">
            <v>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v>
          </cell>
          <cell r="N324" t="str">
            <v>Directa prestación de servicios</v>
          </cell>
          <cell r="V324">
            <v>45042</v>
          </cell>
          <cell r="W324"/>
        </row>
        <row r="325">
          <cell r="A325" t="str">
            <v>344-17</v>
          </cell>
          <cell r="B325">
            <v>337</v>
          </cell>
          <cell r="C325">
            <v>45026</v>
          </cell>
          <cell r="E325" t="str">
            <v>Solicitud de contratación Aylin Ydalmy Agudelo Cardona</v>
          </cell>
          <cell r="F325">
            <v>344</v>
          </cell>
          <cell r="M325" t="str">
            <v>Realizar acciones para la gestión administrativa y financiera según estándares de calidad en el marco de los proyectos de infecciones asociadas a la atención en salud.</v>
          </cell>
          <cell r="N325" t="str">
            <v>Directa prestación de servicios</v>
          </cell>
          <cell r="V325">
            <v>45051</v>
          </cell>
          <cell r="W325"/>
        </row>
        <row r="326">
          <cell r="A326" t="str">
            <v>344-16</v>
          </cell>
          <cell r="B326">
            <v>336</v>
          </cell>
          <cell r="C326">
            <v>45021</v>
          </cell>
          <cell r="E326" t="str">
            <v>Solicitud de contratación Dora Mariela Callejas Ortega</v>
          </cell>
          <cell r="F326">
            <v>344</v>
          </cell>
          <cell r="M326" t="str">
            <v>Brindar apoyo a las acciones de inteligencia epidemiológica en la evaluación del sistema de vigilancia de salud pública de IAAS.</v>
          </cell>
          <cell r="N326" t="str">
            <v>Directa prestación de servicios</v>
          </cell>
          <cell r="V326">
            <v>45058</v>
          </cell>
          <cell r="W326"/>
        </row>
        <row r="327">
          <cell r="A327" t="str">
            <v>344-2</v>
          </cell>
          <cell r="B327">
            <v>335</v>
          </cell>
          <cell r="C327">
            <v>45021</v>
          </cell>
          <cell r="E327" t="str">
            <v>Solicitud de contratación Lisset Tatiana Mendez Malagon</v>
          </cell>
          <cell r="F327">
            <v>344</v>
          </cell>
          <cell r="M327" t="str">
            <v>Brindar apoyo para el fortalecimiento de las acciones del proyecto de infecciones respiratorias secundarias en pacientes hospitalizados por COVID-19.</v>
          </cell>
          <cell r="N327" t="str">
            <v>Directa prestación de servicios</v>
          </cell>
          <cell r="V327">
            <v>45056</v>
          </cell>
          <cell r="W327"/>
        </row>
        <row r="328">
          <cell r="A328" t="str">
            <v>320-2</v>
          </cell>
          <cell r="B328">
            <v>334</v>
          </cell>
          <cell r="C328">
            <v>45020</v>
          </cell>
          <cell r="E328" t="str">
            <v>Solicitud de contratación Edna Carolina Avila Villabona</v>
          </cell>
          <cell r="F328">
            <v>320</v>
          </cell>
          <cell r="M328" t="str">
            <v>Brindar apoyo para el fortalecimiento del sistema de vigilancia en salud pública y las acciones de evaluación en el ámbito hospitalario.</v>
          </cell>
          <cell r="N328" t="str">
            <v>Directa prestación de servicios</v>
          </cell>
          <cell r="V328"/>
          <cell r="W328" t="str">
            <v>Suspendido por instrucción del solicitante según comunicado del 21-04-2023</v>
          </cell>
        </row>
        <row r="329">
          <cell r="A329" t="str">
            <v>320-1</v>
          </cell>
          <cell r="B329">
            <v>333</v>
          </cell>
          <cell r="C329">
            <v>45020</v>
          </cell>
          <cell r="E329" t="str">
            <v>Solicitud de contratación Ximena Castro Martinez</v>
          </cell>
          <cell r="F329">
            <v>320</v>
          </cell>
          <cell r="M329" t="str">
            <v xml:space="preserve">Brindar apoyo para el fortalecimiento del sistema de vigilancia en salud pública y las acciones de evaluación en el ámbito hospitalario. </v>
          </cell>
          <cell r="N329" t="str">
            <v>Directa prestación de servicios</v>
          </cell>
          <cell r="V329"/>
          <cell r="W329" t="str">
            <v>Suspendido por instrucción del solicitante: 21-04-2023</v>
          </cell>
        </row>
        <row r="330">
          <cell r="A330" t="str">
            <v>N/A</v>
          </cell>
          <cell r="B330">
            <v>332</v>
          </cell>
          <cell r="C330">
            <v>45019</v>
          </cell>
          <cell r="E330" t="str">
            <v>Solicitud Adición Y Prorroga Luz Karime Osorio Arango</v>
          </cell>
          <cell r="F330">
            <v>335</v>
          </cell>
          <cell r="M330" t="str">
            <v>Prestar sus servicios profesionales en favor del INS, para apoyar el diseño de curso de Vigilancia en Salud Pública.</v>
          </cell>
          <cell r="N330" t="str">
            <v>Directa prestación de servicios</v>
          </cell>
          <cell r="V330">
            <v>45036</v>
          </cell>
          <cell r="W330"/>
        </row>
        <row r="331">
          <cell r="A331" t="str">
            <v>312-3</v>
          </cell>
          <cell r="B331">
            <v>331</v>
          </cell>
          <cell r="C331">
            <v>45019</v>
          </cell>
          <cell r="E331" t="str">
            <v>Solicitud de contratación Silvia Carolina Figueroa Velandia</v>
          </cell>
          <cell r="F331">
            <v>312</v>
          </cell>
          <cell r="M331" t="str">
            <v>Apoyar la clasificación de información, selección, y organización de colecciones biológicas para los grupos de investigación que trabajen con enfermedades transmisibles para la ejecución del contrato No. 825-2019 suscrito entre el INS y MINCIENCIAS.</v>
          </cell>
          <cell r="N331" t="str">
            <v>Directa prestación de servicios</v>
          </cell>
          <cell r="V331">
            <v>45036</v>
          </cell>
          <cell r="W331"/>
        </row>
        <row r="332">
          <cell r="A332" t="str">
            <v>312-2</v>
          </cell>
          <cell r="B332">
            <v>330</v>
          </cell>
          <cell r="C332">
            <v>45019</v>
          </cell>
          <cell r="E332" t="str">
            <v>Solicitud de contratación Brayan Steeven Castillo Ramos</v>
          </cell>
          <cell r="F332">
            <v>312</v>
          </cell>
          <cell r="M332" t="str">
            <v>Apoyar en la revisión y migración de bases de datos de las diferentes colecciones al softwar de biobancos del proyecto “Desarrollo de un sistema de Biobancos como apoyo al desarrollo y la producción científica en el país”, financiado por Minciencias, según contrato No 825 del 2019.</v>
          </cell>
          <cell r="N332" t="str">
            <v>Directa prestación de servicios</v>
          </cell>
          <cell r="V332">
            <v>45036</v>
          </cell>
          <cell r="W332"/>
        </row>
        <row r="333">
          <cell r="A333" t="str">
            <v>312-1</v>
          </cell>
          <cell r="B333">
            <v>329</v>
          </cell>
          <cell r="C333">
            <v>45019</v>
          </cell>
          <cell r="E333" t="str">
            <v>Solicitud de contratación Marlene Ordoñez Pereira</v>
          </cell>
          <cell r="F333">
            <v>312</v>
          </cell>
          <cell r="M333" t="str">
            <v xml:space="preserve">Apoyar la migración de datos e información asociada a las colecciones biológicas, así como el apoyo en la elaboración de documentos de divulgación del proyecto: “Desarrollo de un sistema de Biobancos como apoyo al desarrollo y la producción científica en el país”, financiado por Minciencias, según contrato No. 825 del 2019. </v>
          </cell>
          <cell r="N333" t="str">
            <v>Directa prestación de servicios</v>
          </cell>
          <cell r="V333">
            <v>45036</v>
          </cell>
          <cell r="W333" t="str">
            <v>Suspendido por instrucción del solicitante: 21-04-2023</v>
          </cell>
        </row>
        <row r="334">
          <cell r="A334" t="str">
            <v>341-6</v>
          </cell>
          <cell r="B334">
            <v>328</v>
          </cell>
          <cell r="C334">
            <v>45019</v>
          </cell>
          <cell r="E334" t="str">
            <v>Solicitud de contratación Aravy Geohanna Suarez Jurado</v>
          </cell>
          <cell r="F334">
            <v>341</v>
          </cell>
          <cell r="M334" t="str">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v>
          </cell>
          <cell r="N334" t="str">
            <v>Directa prestación de servicios</v>
          </cell>
          <cell r="V334">
            <v>45076</v>
          </cell>
          <cell r="W334" t="str">
            <v>Primera fecha de instrucción 18/05/2023 toco realizarla de nuevo porque cambiaron el valor del pago</v>
          </cell>
        </row>
        <row r="335">
          <cell r="A335" t="str">
            <v>302-8</v>
          </cell>
          <cell r="B335">
            <v>327</v>
          </cell>
          <cell r="C335">
            <v>45016</v>
          </cell>
          <cell r="E335" t="str">
            <v>Solicitud de contratación Laura Gabriela Diaz Peña</v>
          </cell>
          <cell r="F335">
            <v>302</v>
          </cell>
          <cell r="M335" t="str">
            <v xml:space="preserve">Prestar servicios profesionales al Grupo Fondo Especial para Investigaciones-FEI del Instituto Nacional de Salud, en la ejecución y seguimiento de las actividades administrativas y gestión de pagos, dentro el marco legal aplicable al Fondo y de conformidad con los términos de los proyectos que integran el Patrimonio Autónomo.
</v>
          </cell>
          <cell r="N335" t="str">
            <v>Directa prestación de servicios</v>
          </cell>
          <cell r="V335">
            <v>45026</v>
          </cell>
          <cell r="W335"/>
        </row>
        <row r="336">
          <cell r="A336" t="str">
            <v>304-1</v>
          </cell>
          <cell r="B336">
            <v>326</v>
          </cell>
          <cell r="C336">
            <v>45014</v>
          </cell>
          <cell r="E336" t="str">
            <v>Solicitud de Transacción contrato FEI-INS 139-2022 - Tecnologias Geneticas Ltda.</v>
          </cell>
          <cell r="F336">
            <v>304</v>
          </cell>
          <cell r="M336" t="str">
            <v xml:space="preserve">El presente contrato de transacción tiene como finalidad solucionar de forma ágil, rápida y directa las controversias surgidas con ocasión de la ejecución del Contrato de Compraventa N° FEI-INS-139-2022, cuyo objeto consiste en: “Adquisición para el INS, de equipos de laboratorio con certificado de calibración de la ONAC según corresponda, los cuales estarán orientados al almacenamiento y procesamiento de muestras en el marco de los proyectos que se encuentran en cabeza del INS”, en consecuencia, el INSTITUTO y el CONTRATISTA mediante concesiones recíprocas finalizan en forma definitiva  y precaven cualquier conflicto que pueda existir o surja con ocasión de las diferencias y/o presunto incumplimiento relacionado con la ejecución de dicha orden. </v>
          </cell>
          <cell r="N336" t="str">
            <v>Transacción</v>
          </cell>
          <cell r="V336">
            <v>45020</v>
          </cell>
          <cell r="W336"/>
        </row>
        <row r="337">
          <cell r="A337" t="str">
            <v>344-22</v>
          </cell>
          <cell r="B337">
            <v>325</v>
          </cell>
          <cell r="C337">
            <v>45015</v>
          </cell>
          <cell r="E337" t="str">
            <v>Solicitud de contratación Ivonnie Adriana Astrid Alayon Calderon</v>
          </cell>
          <cell r="F337">
            <v>344</v>
          </cell>
          <cell r="M337" t="str">
            <v>Prestar servicios profesionales para desarrollar las acciones técnicas, epidemiológicas y administrativas en el marco del proyecto de evaluación del sistema de vigilancia de infecciones asociadas a la atención en salud.</v>
          </cell>
          <cell r="N337" t="str">
            <v>Directa prestación de servicios</v>
          </cell>
          <cell r="V337">
            <v>45051</v>
          </cell>
          <cell r="W337"/>
        </row>
        <row r="338">
          <cell r="A338" t="str">
            <v>N/A</v>
          </cell>
          <cell r="B338" t="str">
            <v>L-015</v>
          </cell>
          <cell r="C338">
            <v>45014</v>
          </cell>
          <cell r="E338" t="str">
            <v>Instrucción acta de liquidación contrato FEI-INS 021-2021 por no perfeccionamiento</v>
          </cell>
          <cell r="F338">
            <v>312</v>
          </cell>
          <cell r="M338" t="str">
            <v>Adquirir equipos de cómputo y periféricos para el desarrollo del proyecto de investigación titulado: “Desarrollo de un sistema de Biobancos como apoyo al desarrollo y la producción científica en el país”</v>
          </cell>
          <cell r="N338" t="str">
            <v>Instrucción de Liquidación</v>
          </cell>
          <cell r="V338"/>
          <cell r="W338"/>
        </row>
        <row r="339">
          <cell r="A339" t="str">
            <v>N/A</v>
          </cell>
          <cell r="B339" t="str">
            <v>L-014</v>
          </cell>
          <cell r="C339">
            <v>45013</v>
          </cell>
          <cell r="E339" t="str">
            <v>Instrucción acta de liquidación contrato FEI-INS 065-2022</v>
          </cell>
          <cell r="F339">
            <v>311</v>
          </cell>
          <cell r="M339" t="str">
            <v xml:space="preserve"> El Contratista se obliga a prestar el servicio técnico de Análisis de Seguimiento de Nanopartículas (Nanoparticle Tracking Analysis- NTA) con un equipo NANOSIGTH para el analisis de muestras obtenidas del proyecto de investigación titulado "Lesión de cardiomiocitos inducida por doxorrubicina: expresión de microRNAs e influencia de vesículas Extracelulares tipo exosoma derivadas de células de cáncer de sen
INS.</v>
          </cell>
          <cell r="N339" t="str">
            <v>Instrucción de Liquidación</v>
          </cell>
          <cell r="V339"/>
          <cell r="W339"/>
        </row>
        <row r="340">
          <cell r="A340" t="str">
            <v>N/A</v>
          </cell>
          <cell r="B340" t="str">
            <v>L-013</v>
          </cell>
          <cell r="C340">
            <v>45013</v>
          </cell>
          <cell r="E340" t="str">
            <v>Instrucción acta de liquidación contrato FEI-INS 064-2022</v>
          </cell>
          <cell r="F340">
            <v>335</v>
          </cell>
          <cell r="M340" t="str">
            <v>El objeto del presente contrato es la adquisición por parte del 
INS, de los puestos de trabajo y mobiliarios para la adecuación de la oficina de modelamiento del Observatorio Nacional de Salud del Instituto Nacional de Salud de acuerdo con las especificaciones, cantidad y calidad descrita en las Especificaciones técnicas que se relacionan en esta cláusula de conformidad con las instrucciones impartidas por el INS</v>
          </cell>
          <cell r="N340" t="str">
            <v>Instrucción de Liquidación</v>
          </cell>
          <cell r="V340"/>
          <cell r="W340"/>
        </row>
        <row r="341">
          <cell r="A341" t="str">
            <v>N/A</v>
          </cell>
          <cell r="B341" t="str">
            <v>L-012</v>
          </cell>
          <cell r="C341">
            <v>45013</v>
          </cell>
          <cell r="E341" t="str">
            <v>Instrucción acta de liquidación contrato FEI-INS 059-2022</v>
          </cell>
          <cell r="F341">
            <v>334</v>
          </cell>
          <cell r="M341" t="str">
            <v xml:space="preserve">Adquisición para el INS del servicio de realización y análisis de 100 oscilometrías que permitan el cumplimiento del proyecto "ITHACA" exposición a contaminantes atmosféricos y su relación con la salud de los usuarios en microambientes de transporte motorizado y no motorizado en Bogotá.
</v>
          </cell>
          <cell r="N341" t="str">
            <v>Instrucción de Liquidación</v>
          </cell>
          <cell r="V341"/>
          <cell r="W341"/>
        </row>
        <row r="342">
          <cell r="A342" t="str">
            <v>N/A</v>
          </cell>
          <cell r="B342">
            <v>324</v>
          </cell>
          <cell r="C342">
            <v>45012</v>
          </cell>
          <cell r="E342" t="str">
            <v>Solicitud de suspensión contrato FEI-INS-037-2023 Lina Maria Lopez Melendez</v>
          </cell>
          <cell r="F342">
            <v>302</v>
          </cell>
          <cell r="M342" t="str">
            <v>Prestar sus servicios profesionales en favor del INS, en específico en la Secretaria General del INS y al Grupo Fondo Especial para Investigaciones-FEI del Instituto Nacional de Salud, en el acompañamiento contractual, jurídico y apoyo administrativo que sea requerido para la vigencia 2023.</v>
          </cell>
          <cell r="N342" t="str">
            <v>Suspensión</v>
          </cell>
          <cell r="V342">
            <v>45014</v>
          </cell>
          <cell r="W342" t="str">
            <v>La contratista radicó solicitud de suspensión del contrato FEI-INS-037-2023 el día 27 de marzo de 2023, con motivo de su licencia de maternidad. La suspensión es solicitada desde 20 de abril de 2023 al 19 de mayo del 2023, es decir, que el reinicio del contrato será a partir del 20 de mayo de 2023. Verificado lo anterior, la supervisión se encuentra de acuerdo con la misma.</v>
          </cell>
        </row>
        <row r="343">
          <cell r="A343" t="str">
            <v>N/A</v>
          </cell>
          <cell r="B343" t="str">
            <v>L-011</v>
          </cell>
          <cell r="C343">
            <v>45012</v>
          </cell>
          <cell r="E343" t="str">
            <v>Instrucción acta de liquidación contrato FEI-INS 052-2021</v>
          </cell>
          <cell r="F343">
            <v>335</v>
          </cell>
          <cell r="M343" t="str">
            <v>Adquisición del servicio de un paquete de diez (10) licencias Zoom Business y un (1) Zoom Webinar, con soporte por un año, con zoom large room para dos salas de 500 y 1000 participantes, incluyendo capacitación.</v>
          </cell>
          <cell r="N343" t="str">
            <v>Instrucción de Liquidación</v>
          </cell>
          <cell r="V343"/>
          <cell r="W343"/>
        </row>
        <row r="344">
          <cell r="A344" t="str">
            <v>N/A</v>
          </cell>
          <cell r="B344" t="str">
            <v>L-010</v>
          </cell>
          <cell r="C344">
            <v>45012</v>
          </cell>
          <cell r="E344" t="str">
            <v>Instrucción acta de liquidación contrato FEI-INS 049-2021</v>
          </cell>
          <cell r="F344">
            <v>335</v>
          </cell>
          <cell r="M344" t="str">
            <v>Adquisición de elementos para el trabajo de campo de los equipos de respuesta inmediata del INS</v>
          </cell>
          <cell r="N344" t="str">
            <v>Instrucción de Liquidación</v>
          </cell>
          <cell r="V344"/>
          <cell r="W344"/>
        </row>
        <row r="345">
          <cell r="A345" t="str">
            <v>N/A</v>
          </cell>
          <cell r="B345" t="str">
            <v>L-009</v>
          </cell>
          <cell r="C345">
            <v>45009</v>
          </cell>
          <cell r="E345" t="str">
            <v>Instrucción acta de liquidación contrato FEI-INS 047-2021</v>
          </cell>
          <cell r="F345">
            <v>319</v>
          </cell>
          <cell r="M345" t="str">
            <v>Prestar servicios logísticos para la realización del “II Taller de actualización en malaria con énfasis en Evaluación del desempeño” por parte del Laboratorio Nacional de Referencia – Grupo de Parasitología a los referentes departamentales de Chocó, Nariño y Valle, en el marco del proyecto Iniciativa Regional para la Eliminación de la Malaria (IREM)</v>
          </cell>
          <cell r="N345" t="str">
            <v>Instrucción de Liquidación</v>
          </cell>
          <cell r="V345"/>
          <cell r="W345"/>
        </row>
        <row r="346">
          <cell r="A346" t="str">
            <v>N/A</v>
          </cell>
          <cell r="B346" t="str">
            <v>L-008</v>
          </cell>
          <cell r="C346">
            <v>45009</v>
          </cell>
          <cell r="E346" t="str">
            <v>Instrucción acta de liquidación contrato FEI-INS 045-2021</v>
          </cell>
          <cell r="F346">
            <v>335</v>
          </cell>
          <cell r="M346" t="str">
            <v>Diseñar y desarrollar una caja de herramientas que favorezca la transferencia y diseminación de conocimiento sobre vigilancia y gestión del riesgo en salud pública, según las directrices de la Dirección de Vigilancia y Análisis del Riesgo en Salud Pública del INS</v>
          </cell>
          <cell r="N346" t="str">
            <v>Instrucción de Liquidación</v>
          </cell>
          <cell r="V346"/>
          <cell r="W346"/>
        </row>
        <row r="347">
          <cell r="A347" t="str">
            <v>N/A</v>
          </cell>
          <cell r="B347" t="str">
            <v>L-007</v>
          </cell>
          <cell r="C347">
            <v>45009</v>
          </cell>
          <cell r="E347" t="str">
            <v>Instrucción acta de liquidación contrato OSC-FEI-037 (CEDIDO POR ALIANZA)</v>
          </cell>
          <cell r="F347">
            <v>334</v>
          </cell>
          <cell r="M347" t="str">
            <v>Prestar el servicio de transporte puerta a puerta de personas o equipos, el desplazamientoen las rutas pre-establecidas, para la ejecución del trabajo de campo en área urbana dela ciudad de Bogotá para el desarrollo del proyecto "ITHACA" Exposicióna contaminantesatmosféricos y su relación con la salud de los usuarios en microambientes de transportemotorizado y no motorizado en Bogotá.</v>
          </cell>
          <cell r="N347" t="str">
            <v>Instrucción de Liquidación</v>
          </cell>
          <cell r="V347"/>
          <cell r="W347"/>
        </row>
        <row r="348">
          <cell r="A348" t="str">
            <v>313-3</v>
          </cell>
          <cell r="B348">
            <v>323</v>
          </cell>
          <cell r="C348">
            <v>45007</v>
          </cell>
          <cell r="E348" t="str">
            <v>Solicitud de contratación Diana Alexandra Londoño Barbosa</v>
          </cell>
          <cell r="F348">
            <v>313</v>
          </cell>
          <cell r="M348" t="str">
            <v xml:space="preserve">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 </v>
          </cell>
          <cell r="N348" t="str">
            <v>Directa prestación de servicios</v>
          </cell>
          <cell r="V348"/>
          <cell r="W348" t="str">
            <v>Suspendido por instrucción del solicitante: 21-04-2023</v>
          </cell>
        </row>
        <row r="349">
          <cell r="A349" t="str">
            <v>N/A</v>
          </cell>
          <cell r="B349" t="str">
            <v>L-006</v>
          </cell>
          <cell r="C349">
            <v>45007</v>
          </cell>
          <cell r="E349" t="str">
            <v>Instrucción acta de liquidación contrato FEI-INS 038-2021</v>
          </cell>
          <cell r="F349">
            <v>311</v>
          </cell>
          <cell r="M349" t="str">
            <v>Adquirir reactivos, elementos e insumos de laboratorio para la ejecución del proyecto titulado “Lesión de cardiomiocitos inducida por doxorrubicina: expresión de microRNAs e influencia de vesículas extracelulares tipo exosoma derivadas de células de cáncer de seno”.</v>
          </cell>
          <cell r="N349" t="str">
            <v>Instrucción de Liquidación</v>
          </cell>
          <cell r="V349"/>
          <cell r="W349"/>
        </row>
        <row r="350">
          <cell r="A350" t="str">
            <v>N/A</v>
          </cell>
          <cell r="B350" t="str">
            <v>L-005</v>
          </cell>
          <cell r="C350">
            <v>45007</v>
          </cell>
          <cell r="E350" t="str">
            <v>Instrucción acta de liquidación contrato FEI-INS 034-2021</v>
          </cell>
          <cell r="F350">
            <v>311</v>
          </cell>
          <cell r="M350" t="str">
            <v>Adquirir reactivos, elementos e insumos de laboratorio para la ejecución del proyecto titulado “Lesión de cardiomiocitos inducida por doxorrubicina: expresión de microRNAs e influencia de vesículas extracelulares tipo exosoma derivadas de células de cáncer de seno”.</v>
          </cell>
          <cell r="N350" t="str">
            <v>Instrucción de Liquidación</v>
          </cell>
          <cell r="V350"/>
          <cell r="W350"/>
        </row>
        <row r="351">
          <cell r="A351" t="str">
            <v>N/A</v>
          </cell>
          <cell r="B351" t="str">
            <v>L-004</v>
          </cell>
          <cell r="C351">
            <v>45007</v>
          </cell>
          <cell r="E351" t="str">
            <v>Instrucción acta de liquidación contrato FEI-INS 025-2021</v>
          </cell>
          <cell r="F351">
            <v>311</v>
          </cell>
          <cell r="M351" t="str">
            <v>Adquirir reactivos, elementos e insumos de laboratorio para la ejecución del proyecto titulado “Lesión de cardiomiocitos inducida por doxorrubicina: expresión de microRNAs e influencia de vesículas extracelulares tipo exosoma derivadas de células de cáncer de seno”.</v>
          </cell>
          <cell r="N351" t="str">
            <v>Instrucción de Liquidación</v>
          </cell>
          <cell r="V351"/>
          <cell r="W351"/>
        </row>
        <row r="352">
          <cell r="A352" t="str">
            <v>N/A</v>
          </cell>
          <cell r="B352" t="str">
            <v>L-003</v>
          </cell>
          <cell r="C352">
            <v>45007</v>
          </cell>
          <cell r="E352" t="str">
            <v>Instrucción acta de liquidación contrato FEI-INS 023-2021</v>
          </cell>
          <cell r="F352">
            <v>311</v>
          </cell>
          <cell r="M352" t="str">
            <v>Adquirir reactivos, elementos e insumos de laboratorio para la ejecución del proyecto titulado “Lesión de cardiomiocitos inducida por doxorrubicina: expresión de microRNAs e influencia de vesículas extracelulares tipo exosoma derivadas de células de cáncer de seno”.</v>
          </cell>
          <cell r="N352" t="str">
            <v>Instrucción de Liquidación</v>
          </cell>
          <cell r="V352"/>
          <cell r="W352"/>
        </row>
        <row r="353">
          <cell r="A353" t="str">
            <v>N/A</v>
          </cell>
          <cell r="B353" t="str">
            <v>L-002</v>
          </cell>
          <cell r="C353">
            <v>45007</v>
          </cell>
          <cell r="E353" t="str">
            <v>Instrucción acta de liquidación contrato FEI-INS 022-2021</v>
          </cell>
          <cell r="F353">
            <v>311</v>
          </cell>
          <cell r="M353" t="str">
            <v>Adquirir reactivos, elementos e insumos de laboratorio para la ejecución del proyecto titulado “Lesión de cardiomiocitos inducida por doxorrubicina: expresión de microRNAs e influencia de vesículas extracelulares tipo exosoma derivadas de células de cáncer de seno”.</v>
          </cell>
          <cell r="N353" t="str">
            <v>Instrucción de Liquidación</v>
          </cell>
          <cell r="V353"/>
          <cell r="W353"/>
        </row>
        <row r="354">
          <cell r="A354" t="str">
            <v>359-1</v>
          </cell>
          <cell r="B354">
            <v>322</v>
          </cell>
          <cell r="C354">
            <v>45002</v>
          </cell>
          <cell r="E354" t="str">
            <v>Solicitud de contratación David Alejandro Alvear Zapata</v>
          </cell>
          <cell r="F354">
            <v>359</v>
          </cell>
          <cell r="M354" t="str">
            <v>Realizar las actividades, técnicas y metodologías necesarias para recuperar, determinar la viabilidad y confirmar fenotípica y genotípicamente los aislamientos de S. pneumoniae almacenados en grupo de Microbiología del INS.</v>
          </cell>
          <cell r="N354" t="str">
            <v>Directa prestación de servicios</v>
          </cell>
          <cell r="V354">
            <v>45015</v>
          </cell>
          <cell r="W354"/>
        </row>
        <row r="355">
          <cell r="A355" t="str">
            <v>322-56</v>
          </cell>
          <cell r="B355">
            <v>321</v>
          </cell>
          <cell r="C355">
            <v>44995</v>
          </cell>
          <cell r="E355" t="str">
            <v>Solicitud de contratación Capacitaciones Universidad del Bosque</v>
          </cell>
          <cell r="F355">
            <v>335</v>
          </cell>
          <cell r="M355" t="str">
            <v xml:space="preserve">Realizar actividades correspondientes a cursos, socializaciones, preparación y/o entrenamientos dirigidos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 
</v>
          </cell>
          <cell r="N355" t="str">
            <v>Directa prestación de servicios</v>
          </cell>
          <cell r="V355">
            <v>45016</v>
          </cell>
          <cell r="W355"/>
        </row>
        <row r="356">
          <cell r="A356" t="str">
            <v>341-5</v>
          </cell>
          <cell r="B356">
            <v>320</v>
          </cell>
          <cell r="C356">
            <v>44991</v>
          </cell>
          <cell r="E356" t="str">
            <v>Solicitud de contratación Rosa Emilia Palacios Gamboa</v>
          </cell>
          <cell r="F356">
            <v>341</v>
          </cell>
          <cell r="M356" t="str">
            <v>Prestar los servicios como microscopista en Quibdó – Chocó para la fase de campo del proyecto “Fortalecimiento de la vigilancia molecular de la resistencia a antimaláricos y deleción del gen Pfhrp2 en Colombia”.</v>
          </cell>
          <cell r="N356" t="str">
            <v>Directa prestación de servicios</v>
          </cell>
          <cell r="V356">
            <v>45000</v>
          </cell>
          <cell r="W356"/>
        </row>
        <row r="357">
          <cell r="A357" t="str">
            <v>322-1</v>
          </cell>
          <cell r="B357" t="str">
            <v>319-2</v>
          </cell>
          <cell r="C357">
            <v>44986</v>
          </cell>
          <cell r="E357" t="str">
            <v xml:space="preserve">Solicitud de contratación proceso subasta inversa
 </v>
          </cell>
          <cell r="F357">
            <v>337</v>
          </cell>
          <cell r="M357" t="str">
            <v>Adquisición de hardware, software, servidor y licencias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v>
          </cell>
          <cell r="N357" t="str">
            <v>Invitación Subasta Inversa</v>
          </cell>
          <cell r="V357">
            <v>45161</v>
          </cell>
          <cell r="W357" t="str">
            <v>La imputación presupuestal de los CDRs quedaría de la siguiente manera: SIFI 337 - CDR 676: $49.428.000 | SIFI 322 - CDR 677: $1.809.333 | SIFI 322 - CDR 678: $319.811.230 |SIFI 322 - CDR 685: $154.088.623,70|  SIFI 335 - CDR 775: $295.340.931 | SIFI 335 - CDR 681: $28.652.582,30</v>
          </cell>
        </row>
        <row r="358">
          <cell r="A358" t="str">
            <v>322-1</v>
          </cell>
          <cell r="B358" t="str">
            <v>319-1</v>
          </cell>
          <cell r="C358">
            <v>44986</v>
          </cell>
          <cell r="E358" t="str">
            <v xml:space="preserve">Solicitud de contratación proceso subasta inversa
 </v>
          </cell>
          <cell r="F358">
            <v>335</v>
          </cell>
          <cell r="M358" t="str">
            <v>Adquisición de hardware, software, servidor y licencias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v>
          </cell>
          <cell r="N358" t="str">
            <v>Invitación Subasta Inversa</v>
          </cell>
          <cell r="V358">
            <v>45161</v>
          </cell>
          <cell r="W358" t="str">
            <v>La imputación presupuestal de los CDRs quedaría de la siguiente manera: SIFI 335 - CDR 680: $291.165.463 | SIFI 335 - CDR 681: $212.903.017,35 | SIFI 335 - CDR 682: $672.900.000</v>
          </cell>
        </row>
        <row r="359">
          <cell r="A359" t="str">
            <v>313-2</v>
          </cell>
          <cell r="B359">
            <v>318</v>
          </cell>
          <cell r="C359">
            <v>44986</v>
          </cell>
          <cell r="E359" t="str">
            <v>Solicitud de contratación Maria Camila Lesmes Parra</v>
          </cell>
          <cell r="F359">
            <v>313</v>
          </cell>
          <cell r="M359" t="str">
            <v>Apoyo en el análisis de los datos de precipitación y temperatura recolectados con las estaciones meteorológicas en los municipios de Miranda, Patía y Piamonte, Cauca, con el fin de incluir estas variables en el Sistema de Alerta Temprana piloto, del proyecto titulado “Estratificación espacial del dengue basado en la identificación de factores de riesgo: un ensayo piloto en el departamento del Cauca.</v>
          </cell>
          <cell r="N359" t="str">
            <v>Directa prestación de servicios</v>
          </cell>
          <cell r="V359">
            <v>44993</v>
          </cell>
          <cell r="W359"/>
        </row>
        <row r="360">
          <cell r="A360" t="str">
            <v>322-9</v>
          </cell>
          <cell r="B360">
            <v>317</v>
          </cell>
          <cell r="C360">
            <v>44985</v>
          </cell>
          <cell r="E360" t="str">
            <v>Solicitud de contratación ICONOI S.A. - SIVIGILA 4.0. (‘’Maternidad Segura’’ y Mantenimiento evolutivo)</v>
          </cell>
          <cell r="F360">
            <v>322</v>
          </cell>
          <cell r="M360" t="str">
            <v xml:space="preserve">Prestar servicios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v>
          </cell>
          <cell r="N360" t="str">
            <v>Directa prestación de servicios</v>
          </cell>
          <cell r="V360">
            <v>45008</v>
          </cell>
          <cell r="W360"/>
        </row>
        <row r="361">
          <cell r="A361" t="str">
            <v>338-10</v>
          </cell>
          <cell r="B361">
            <v>316</v>
          </cell>
          <cell r="C361">
            <v>44985</v>
          </cell>
          <cell r="E361" t="str">
            <v>Solicitud de contratación Diana Susana Lizarazo Vasquez</v>
          </cell>
          <cell r="F361">
            <v>338</v>
          </cell>
          <cell r="M361" t="str">
            <v>Apoyar en las actividades de  ingreso de información en bases de datos, encuestas y actividades en aulas virtuales, realizar capacitaciones, generando información para el diagnóstico y análisis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v>
          </cell>
          <cell r="N361" t="str">
            <v>Directa prestación de servicios</v>
          </cell>
          <cell r="V361">
            <v>45002</v>
          </cell>
          <cell r="W361"/>
        </row>
        <row r="362">
          <cell r="A362" t="str">
            <v>323-15</v>
          </cell>
          <cell r="B362">
            <v>315</v>
          </cell>
          <cell r="C362">
            <v>44984</v>
          </cell>
          <cell r="E362" t="str">
            <v>Solicitud de contratación Ricardo Fabian Fábregas Calao</v>
          </cell>
          <cell r="F362">
            <v>323</v>
          </cell>
          <cell r="M362" t="str">
            <v>Prestación de servicios profesionales para apoyar en la ejecución local como asistente de campo del municipio de Yopal en el departamento de Casanare, dentro del proyecto denominado “Hacia la eliminación de la transmisión congénita de la enfermedad de Chagas en América Latina’’.</v>
          </cell>
          <cell r="N362" t="str">
            <v>Directa prestación de servicios</v>
          </cell>
          <cell r="V362">
            <v>44993</v>
          </cell>
          <cell r="W362"/>
        </row>
        <row r="363">
          <cell r="A363" t="str">
            <v>323-14</v>
          </cell>
          <cell r="B363">
            <v>314</v>
          </cell>
          <cell r="C363">
            <v>44979</v>
          </cell>
          <cell r="E363" t="str">
            <v>Solicitud de contratación Orlando Jose Vallecia Paez</v>
          </cell>
          <cell r="F363">
            <v>323</v>
          </cell>
          <cell r="M363" t="str">
            <v xml:space="preserve">Prestación de servicios profesionales para apoyar en la ejecución local como asistente de campo de los municipios de Miraflores y Zetaquira en el departamento de Boyacá, dentro del proyecto denominado “Hacia la eliminación de la transmisión congénita de la enfermedad de Chagas en América Latina’’.
</v>
          </cell>
          <cell r="N363" t="str">
            <v>Directa prestación de servicios</v>
          </cell>
          <cell r="V363">
            <v>44993</v>
          </cell>
          <cell r="W363"/>
        </row>
        <row r="364">
          <cell r="A364" t="str">
            <v>323-13</v>
          </cell>
          <cell r="B364">
            <v>313</v>
          </cell>
          <cell r="C364">
            <v>44979</v>
          </cell>
          <cell r="E364" t="str">
            <v>Solicitud de contratación Astrid Catalina Florez Buitrago</v>
          </cell>
          <cell r="F364">
            <v>323</v>
          </cell>
          <cell r="M364" t="str">
            <v xml:space="preserve">Prestación de servicios profesionales para apoyar en la ejecución local como oficial de campo de los municipios Miraflores y Zetaquira en el departamento de Boyacá, para el proyecto “Hacia la eliminación de la transmisión congénita de la enfermedad de Chagas en América Latina’’.
</v>
          </cell>
          <cell r="N364" t="str">
            <v>Directa prestación de servicios</v>
          </cell>
          <cell r="V364">
            <v>45012</v>
          </cell>
          <cell r="W364"/>
        </row>
        <row r="365">
          <cell r="A365" t="str">
            <v>338-9</v>
          </cell>
          <cell r="B365">
            <v>312</v>
          </cell>
          <cell r="C365">
            <v>44978</v>
          </cell>
          <cell r="E365" t="str">
            <v>Solicitud de contratación Diana Carolina González Galindo</v>
          </cell>
          <cell r="F365">
            <v>338</v>
          </cell>
          <cell r="M365" t="str">
            <v>Apoyar las  actividades de lavado de equipos y áreas, preparación de materiales y equipos para pruebas de acuerdo con los requerimientos y  cumplimiento ante el ”Centro para el Control y Prevención de Enfermedades” (CDC) del proyecto "Strengthening of laboratory based surveillance and diagnostic capacity for fungal diseases in Colombia", bajo ”Notification of Award” (NOA) NU51CK000316.</v>
          </cell>
          <cell r="N365" t="str">
            <v>Directa prestación de servicios</v>
          </cell>
          <cell r="V365">
            <v>44988</v>
          </cell>
          <cell r="W365"/>
        </row>
        <row r="366">
          <cell r="A366" t="str">
            <v>338-8</v>
          </cell>
          <cell r="B366">
            <v>311</v>
          </cell>
          <cell r="C366">
            <v>44978</v>
          </cell>
          <cell r="E366" t="str">
            <v>Solicitud de contratación Maira Lyseth Alvarado Casas</v>
          </cell>
          <cell r="F366">
            <v>338</v>
          </cell>
          <cell r="M366" t="str">
            <v>Apoyar técnicamente la actualización e implementación de una herramienta de recolección de datos y de enseñanza, que permita identificar las fortalezas y debilidades de los laboratorios en cuanto a enfermedades fúngicas y demás tareas que permita el cumplimiento del proyecto ante el ” Centro para el Control y Prevención de Enfermedades” (CDC) del proyecto "Strengthening of laboratory based surveillance and diagnostic capacity for fungal diseases in Colombia", bajo ”Notification of Award” (NOA) NU51CK000316</v>
          </cell>
          <cell r="N366" t="str">
            <v>Directa prestación de servicios</v>
          </cell>
          <cell r="V366">
            <v>45001</v>
          </cell>
          <cell r="W366"/>
        </row>
        <row r="367">
          <cell r="A367" t="str">
            <v>338-7</v>
          </cell>
          <cell r="B367">
            <v>310</v>
          </cell>
          <cell r="C367">
            <v>44978</v>
          </cell>
          <cell r="E367" t="str">
            <v>Solicitud de contratación Oscar Fabian Encinales Rodríguez</v>
          </cell>
          <cell r="F367">
            <v>338</v>
          </cell>
          <cell r="M367" t="str">
            <v xml:space="preserve">Apoyar el desarrollo de un micrositio basado en SHAREPOINT server, desempeñando actividades de cargue y transcripción de la programación, modelación, generada por el grupo de TICS y brindará soporte en la digitalización del material generado por el equipo científico técnico de acuerdo con los requerimientos de la misma, dentro del proyecto "Strengthening of laboratory based surveillance and diagnostic capacity for fungal diseases in Colombia", bajo "Notification of Award" (NOA) NU51CK000316.
</v>
          </cell>
          <cell r="N367" t="str">
            <v>Directa prestación de servicios</v>
          </cell>
          <cell r="V367">
            <v>45002</v>
          </cell>
          <cell r="W367"/>
        </row>
        <row r="368">
          <cell r="A368" t="str">
            <v>358-7</v>
          </cell>
          <cell r="B368">
            <v>309</v>
          </cell>
          <cell r="C368">
            <v>44978</v>
          </cell>
          <cell r="E368" t="str">
            <v>Solicitud de contratación Maria Camila Jurado Guacaneme</v>
          </cell>
          <cell r="F368">
            <v>358</v>
          </cell>
          <cell r="M368" t="str">
            <v xml:space="preserve">Apoyar las actividades de implementación de una estrategia de diagnóstico parasitológico de taeniasis en muestras de materia fecal y la detección de la presencia de ADN del parásito en suelos en el marco del Proyecto: Complejo Teniasis/Cisticercosis, un problema de salud pública en el municipio de Coyaima priorizado en la región Andina: Su abordaje integral desde el enfoque "Una Salud". 
</v>
          </cell>
          <cell r="N368" t="str">
            <v>Directa prestación de servicios</v>
          </cell>
          <cell r="V368">
            <v>44994</v>
          </cell>
          <cell r="W368"/>
        </row>
        <row r="369">
          <cell r="A369" t="str">
            <v>360-7</v>
          </cell>
          <cell r="B369">
            <v>308</v>
          </cell>
          <cell r="C369">
            <v>44978</v>
          </cell>
          <cell r="E369" t="str">
            <v>Solicitud de contratación Leidi Lorena Murcia Mendoza</v>
          </cell>
          <cell r="F369">
            <v>360</v>
          </cell>
          <cell r="M369" t="str">
            <v xml:space="preserve">Apoyar las actividades de laboratorio concernientes con el alistamiento de materiales, insumos, reactivos, limpieza de áreas, y tareas de secretariado relacionadas con el proyecto Component 2 – Improve Capacity to Detect and Monitor Emerging Antimicrobial Resistance: Enhance capacity to detect and monitor emerging antimicrobial resistance in fungal pathogens in Colombia, que se desarrolla a través del laboratorio de Microbiología de la Dirección de Redes en Salud Pública.
 </v>
          </cell>
          <cell r="N369" t="str">
            <v>Directa prestación de servicios</v>
          </cell>
          <cell r="V369">
            <v>44988</v>
          </cell>
          <cell r="W369"/>
        </row>
        <row r="370">
          <cell r="A370" t="str">
            <v>360-1</v>
          </cell>
          <cell r="B370">
            <v>307</v>
          </cell>
          <cell r="C370">
            <v>44978</v>
          </cell>
          <cell r="E370" t="str">
            <v>Solicitud de contratación Yuceiry Zarate Martinez</v>
          </cell>
          <cell r="F370">
            <v>360</v>
          </cell>
          <cell r="M370" t="str">
            <v>Liderar las actividades metodológicas, operativas y técnicas suscritas entre el INS y CDC, que permitan al INS cumplir las obligaciones contractuales adquiridas a través del proyecto NU3HCK000019 que se desarrolla a través del Grupo de Microbiología.</v>
          </cell>
          <cell r="N370" t="str">
            <v>Directa prestación de servicios</v>
          </cell>
          <cell r="V370">
            <v>44991</v>
          </cell>
          <cell r="W370"/>
        </row>
        <row r="371">
          <cell r="A371" t="str">
            <v>338-6</v>
          </cell>
          <cell r="B371">
            <v>306</v>
          </cell>
          <cell r="C371">
            <v>44977</v>
          </cell>
          <cell r="E371" t="str">
            <v>Solicitud de contratación Angela Nathalia Sepulveda Gutierrez</v>
          </cell>
          <cell r="F371">
            <v>338</v>
          </cell>
          <cell r="M371" t="str">
            <v>Apoyar el equipo de TICS y técnico científico en el diseño de piezas gráficas destinadas al micrositio y el aula virtual atendiendo las recomendaciones de distinción por segmento poblacional en el marco del proyecto NOA NU51CK000316.</v>
          </cell>
          <cell r="N371" t="str">
            <v>Directa prestación de servicios</v>
          </cell>
          <cell r="V371">
            <v>44986</v>
          </cell>
          <cell r="W371"/>
        </row>
        <row r="372">
          <cell r="A372" t="str">
            <v>302-7</v>
          </cell>
          <cell r="B372" t="str">
            <v>305-2</v>
          </cell>
          <cell r="C372">
            <v>44973</v>
          </cell>
          <cell r="E372" t="str">
            <v>Solicitud de contratación abogadas para el FEI - Laura Victoria Hidalgo Yepes</v>
          </cell>
          <cell r="F372">
            <v>302</v>
          </cell>
          <cell r="M372" t="str">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v>
          </cell>
          <cell r="N372" t="str">
            <v>Directa prestación de servicios</v>
          </cell>
          <cell r="V372"/>
          <cell r="W372"/>
        </row>
        <row r="373">
          <cell r="A373" t="str">
            <v>302-6</v>
          </cell>
          <cell r="B373" t="str">
            <v>305-1</v>
          </cell>
          <cell r="C373">
            <v>44973</v>
          </cell>
          <cell r="E373" t="str">
            <v>Solicitud de contratación abogadas para el FEI - Laura Andrade Arias</v>
          </cell>
          <cell r="F373">
            <v>302</v>
          </cell>
          <cell r="M373" t="str">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v>
          </cell>
          <cell r="N373" t="str">
            <v>Directa prestación de servicios</v>
          </cell>
          <cell r="V373"/>
          <cell r="W373"/>
        </row>
        <row r="374">
          <cell r="A374" t="str">
            <v>335-29</v>
          </cell>
          <cell r="B374">
            <v>304</v>
          </cell>
          <cell r="C374">
            <v>44972</v>
          </cell>
          <cell r="E374" t="str">
            <v>Solicitud de contratación Lyda Marlen Criollo Alvarado</v>
          </cell>
          <cell r="F374">
            <v>335</v>
          </cell>
          <cell r="M374" t="str">
            <v xml:space="preserve">Apoyar la ejecución y seguimiento de los procesos contractuales de infraestructura tecnológica en el marco del proyecto “Sostenibilidad de la etapa de desarrollo del Instituto Nacional de Salud de Colombia en respuesta a emergencias de salud pública y su desarrollo como centro de excelencia para américa latina”.
</v>
          </cell>
          <cell r="N374" t="str">
            <v>Directa prestación de servicios</v>
          </cell>
          <cell r="V374">
            <v>44991</v>
          </cell>
          <cell r="W374"/>
        </row>
        <row r="375">
          <cell r="A375" t="str">
            <v>323-12</v>
          </cell>
          <cell r="B375">
            <v>303</v>
          </cell>
          <cell r="C375">
            <v>44971</v>
          </cell>
          <cell r="E375" t="str">
            <v>Solicitud de contratación Ricardo Arturo Pinzon Nieto</v>
          </cell>
          <cell r="F375">
            <v>323</v>
          </cell>
          <cell r="M375" t="str">
            <v xml:space="preserve">Prestación de servicios profesionales para apoyar como oficial de comunicaciones, para el proyecto “Hacia la eliminación de la transmisión congénita de la enfermedad de Chagas en América Latina’’.  </v>
          </cell>
          <cell r="N375" t="str">
            <v>Directa prestación de servicios</v>
          </cell>
          <cell r="V375">
            <v>44999</v>
          </cell>
          <cell r="W375"/>
        </row>
        <row r="376">
          <cell r="A376" t="str">
            <v>360-2</v>
          </cell>
          <cell r="B376">
            <v>302</v>
          </cell>
          <cell r="C376">
            <v>44971</v>
          </cell>
          <cell r="E376" t="str">
            <v>Solicitud de contratación Andres Fabian Vargas Torres</v>
          </cell>
          <cell r="F376">
            <v>360</v>
          </cell>
          <cell r="M376" t="str">
            <v>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v>
          </cell>
          <cell r="N376" t="str">
            <v>Directa prestación de servicios</v>
          </cell>
          <cell r="V376"/>
          <cell r="W376"/>
        </row>
        <row r="377">
          <cell r="A377" t="str">
            <v>360-6</v>
          </cell>
          <cell r="B377">
            <v>301</v>
          </cell>
          <cell r="C377">
            <v>44971</v>
          </cell>
          <cell r="E377" t="str">
            <v>Solicitud de contratación Maria Alejandra Gutierrez Santander</v>
          </cell>
          <cell r="F377">
            <v>360</v>
          </cell>
          <cell r="M377" t="str">
            <v xml:space="preserve">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v>
          </cell>
          <cell r="N377" t="str">
            <v>Directa prestación de servicios</v>
          </cell>
          <cell r="V377">
            <v>44988</v>
          </cell>
          <cell r="W377"/>
        </row>
        <row r="378">
          <cell r="A378" t="str">
            <v>360-5</v>
          </cell>
          <cell r="B378">
            <v>300</v>
          </cell>
          <cell r="C378">
            <v>44971</v>
          </cell>
          <cell r="E378" t="str">
            <v>Solicitud de contratación Johanna Marcela Cordoba Pinto</v>
          </cell>
          <cell r="F378">
            <v>360</v>
          </cell>
          <cell r="M378" t="str">
            <v>Apoyar las actividades asistenciales relacionadas con el sistema de gestión de la calidad y demás tareas relacionadas con el desarrollo del proyecto NU3HCK000019.</v>
          </cell>
          <cell r="N378" t="str">
            <v>Directa prestación de servicios</v>
          </cell>
          <cell r="V378">
            <v>44988</v>
          </cell>
          <cell r="W378"/>
        </row>
        <row r="379">
          <cell r="A379" t="str">
            <v>360-4</v>
          </cell>
          <cell r="B379">
            <v>299</v>
          </cell>
          <cell r="C379">
            <v>44971</v>
          </cell>
          <cell r="E379" t="str">
            <v>Solicitud de contratación Julieth Carolina Gamba Calderon</v>
          </cell>
          <cell r="F379">
            <v>360</v>
          </cell>
          <cell r="M379" t="str">
            <v>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v>
          </cell>
          <cell r="N379" t="str">
            <v>Directa prestación de servicios</v>
          </cell>
          <cell r="V379">
            <v>44986</v>
          </cell>
          <cell r="W379"/>
        </row>
        <row r="380">
          <cell r="A380" t="str">
            <v>323-11</v>
          </cell>
          <cell r="B380">
            <v>298</v>
          </cell>
          <cell r="C380">
            <v>44970</v>
          </cell>
          <cell r="E380" t="str">
            <v>Solicitud de contratación Sammy Joe Duran Joya</v>
          </cell>
          <cell r="F380">
            <v>323</v>
          </cell>
          <cell r="M380" t="str">
            <v>Prestación de servicios profesionales para apoyar en la ejecución local como oficial de campo de los municipios Soata y Tipacoque en el departamento de Boyacá, para el proyecto “Hacia la eliminación de la transmisión congénita de la enfermedad de Chagas en América Latina’’.</v>
          </cell>
          <cell r="N380" t="str">
            <v>Directa prestación de servicios</v>
          </cell>
          <cell r="V380">
            <v>44993</v>
          </cell>
          <cell r="W380"/>
        </row>
        <row r="381">
          <cell r="A381" t="str">
            <v>323-10</v>
          </cell>
          <cell r="B381">
            <v>297</v>
          </cell>
          <cell r="C381">
            <v>44970</v>
          </cell>
          <cell r="E381" t="str">
            <v>Solicitud de contratación Luisa Fernanda Trujillo Rivera</v>
          </cell>
          <cell r="F381">
            <v>323</v>
          </cell>
          <cell r="M381" t="str">
            <v xml:space="preserve">Prestación de servicios profesionales para apoyar en la ejecución local como oficial de campo de los municipios Boavita, San Mateo y Covarachia en el departamento de Boyacá, para el proyecto “Hacia la eliminación de la transmisión congénita de la enfermedad de Chagas en América Latina’’. </v>
          </cell>
          <cell r="N381" t="str">
            <v>Directa prestación de servicios</v>
          </cell>
          <cell r="V381">
            <v>44993</v>
          </cell>
          <cell r="W381"/>
        </row>
        <row r="382">
          <cell r="A382" t="str">
            <v>323-9</v>
          </cell>
          <cell r="B382">
            <v>296</v>
          </cell>
          <cell r="C382">
            <v>44970</v>
          </cell>
          <cell r="E382" t="str">
            <v>Solicitud de contratación Eliana Blined Rodriguez Camacho</v>
          </cell>
          <cell r="F382">
            <v>323</v>
          </cell>
          <cell r="M382" t="str">
            <v>Prestación de servicios profesionales para apoyar en la ejecución local como oficial de campo del municipio de Yopal en el departamento de Casanare, para el proyecto “Hacia la eliminación de la transmisión congénita de la enfermedad de Chagas en América Latina’’.</v>
          </cell>
          <cell r="N382" t="str">
            <v>Directa prestación de servicios</v>
          </cell>
          <cell r="V382">
            <v>44993</v>
          </cell>
          <cell r="W382"/>
        </row>
        <row r="383">
          <cell r="A383" t="str">
            <v>323-8</v>
          </cell>
          <cell r="B383">
            <v>295</v>
          </cell>
          <cell r="C383">
            <v>44970</v>
          </cell>
          <cell r="E383" t="str">
            <v>Solicitud de contratación Jaime Alberto Castro Diaz</v>
          </cell>
          <cell r="F383">
            <v>323</v>
          </cell>
          <cell r="M383" t="str">
            <v>Prestación de servicios profesionales para apoyar en la ejecución local como oficial de campo de los municipios Moniquirá, Chitaraque y Santana en el departamento de Boyacá, para el proyecto “Hacia la eliminación de la transmisión congénita de la enfermedad de Chagas en América Latina’’.</v>
          </cell>
          <cell r="N383" t="str">
            <v>Directa prestación de servicios</v>
          </cell>
          <cell r="V383">
            <v>44993</v>
          </cell>
          <cell r="W383"/>
        </row>
        <row r="384">
          <cell r="A384" t="str">
            <v>335-30</v>
          </cell>
          <cell r="B384">
            <v>294</v>
          </cell>
          <cell r="C384">
            <v>44970</v>
          </cell>
          <cell r="E384" t="str">
            <v>Solicitud de contratación Jorge Enrique Villalobos Espinosa</v>
          </cell>
          <cell r="F384">
            <v>335</v>
          </cell>
          <cell r="M384" t="str">
            <v>Apoyar la gestión y administración de la información de los proyectos cuyos recursos están en el Fondo Especial para Investigaciones-INS, así como el apoyo en la traducción oral y escrita del idioma inglés, especialmente lo relacionado con la oportunidad de financiación (NOFO) número CDC-RFA-GH20-2132.</v>
          </cell>
          <cell r="N384" t="str">
            <v>Directa prestación de servicios</v>
          </cell>
          <cell r="V384"/>
          <cell r="W384"/>
        </row>
        <row r="385">
          <cell r="A385" t="str">
            <v>323-7</v>
          </cell>
          <cell r="B385">
            <v>293</v>
          </cell>
          <cell r="C385">
            <v>44970</v>
          </cell>
          <cell r="E385" t="str">
            <v>Solicitud de contratación Julia Edith Almentero Correa</v>
          </cell>
          <cell r="F385">
            <v>323</v>
          </cell>
          <cell r="M385" t="str">
            <v>Prestación de servicios profesionales para apoyar en la ejecución local como asistente de campo del municipio de Soata y Tipacoque en el departamento de Boyacá, dentro del proyecto denominado “Hacia la eliminación de la transmisión congénita de la enfermedad de Chagas en América Latina’’.</v>
          </cell>
          <cell r="N385" t="str">
            <v>Directa prestación de servicios</v>
          </cell>
          <cell r="V385">
            <v>44993</v>
          </cell>
          <cell r="W385"/>
        </row>
        <row r="386">
          <cell r="A386" t="str">
            <v>323-6</v>
          </cell>
          <cell r="B386">
            <v>292</v>
          </cell>
          <cell r="C386">
            <v>44967</v>
          </cell>
          <cell r="E386" t="str">
            <v>Solicitud de contratación Sergio Mendez Verbel</v>
          </cell>
          <cell r="F386">
            <v>323</v>
          </cell>
          <cell r="M386" t="str">
            <v>Prestación de servicios profesionales para apoyar en la ejecución local como asistente de campo de los municipios de Moniquirá, Chitaraque y Santana en el departamento de Boyacá, dentro del proyecto denominado “Hacia la eliminación de la transmisión congénita de la enfermedad de Chagas en América Latina’’.</v>
          </cell>
          <cell r="N386" t="str">
            <v>Directa prestación de servicios</v>
          </cell>
          <cell r="V386">
            <v>44993</v>
          </cell>
          <cell r="W386"/>
        </row>
        <row r="387">
          <cell r="A387" t="str">
            <v>323-5</v>
          </cell>
          <cell r="B387">
            <v>291</v>
          </cell>
          <cell r="C387">
            <v>44967</v>
          </cell>
          <cell r="E387" t="str">
            <v>Solicitud de contratación Erik Anderson Perdomo Balaguera</v>
          </cell>
          <cell r="F387">
            <v>323</v>
          </cell>
          <cell r="M387" t="str">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ell>
          <cell r="N387" t="str">
            <v>Directa prestación de servicios</v>
          </cell>
          <cell r="V387">
            <v>44993</v>
          </cell>
          <cell r="W387"/>
        </row>
        <row r="388">
          <cell r="A388" t="str">
            <v>302-5</v>
          </cell>
          <cell r="B388">
            <v>290</v>
          </cell>
          <cell r="C388">
            <v>44967</v>
          </cell>
          <cell r="E388" t="str">
            <v>Solicitud de contratación Lina Maria Lopez Melendez</v>
          </cell>
          <cell r="F388">
            <v>302</v>
          </cell>
          <cell r="M388" t="str">
            <v xml:space="preserve">Prestar servicios profesionales a la Secretaria General y al Grupo Fondo Especial para Investigaciones-FEI del Instituto Nacional de Salud, en el acompañamiento contractual, jurídico y apoyo administrativo que sea requerido para la vigencia 2023. </v>
          </cell>
          <cell r="N388" t="str">
            <v>Directa prestación de servicios</v>
          </cell>
          <cell r="V388">
            <v>44986</v>
          </cell>
          <cell r="W388"/>
        </row>
        <row r="389">
          <cell r="A389" t="str">
            <v>323-4</v>
          </cell>
          <cell r="B389">
            <v>289</v>
          </cell>
          <cell r="C389">
            <v>44967</v>
          </cell>
          <cell r="E389" t="str">
            <v>Solicitud de contratación Liza Catalina Torres Vanegas</v>
          </cell>
          <cell r="F389">
            <v>323</v>
          </cell>
          <cell r="M389" t="str">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ell>
          <cell r="N389" t="str">
            <v>Directa prestación de servicios</v>
          </cell>
          <cell r="V389">
            <v>44993</v>
          </cell>
          <cell r="W389"/>
        </row>
        <row r="390">
          <cell r="A390" t="str">
            <v>323-3</v>
          </cell>
          <cell r="B390">
            <v>288</v>
          </cell>
          <cell r="C390">
            <v>44967</v>
          </cell>
          <cell r="E390" t="str">
            <v>Solicitud de contratación Paula Alejandra Quintero Cortes</v>
          </cell>
          <cell r="F390">
            <v>323</v>
          </cell>
          <cell r="M390" t="str">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ell>
          <cell r="N390" t="str">
            <v>Directa prestación de servicios</v>
          </cell>
          <cell r="V390">
            <v>44993</v>
          </cell>
          <cell r="W390"/>
        </row>
        <row r="391">
          <cell r="A391" t="str">
            <v>N/A</v>
          </cell>
          <cell r="B391">
            <v>287</v>
          </cell>
          <cell r="C391">
            <v>44967</v>
          </cell>
          <cell r="E391" t="str">
            <v>Solicitud de Prorroga TECNOLOGÍA Y GENETICAS LTDA FEI-INS 139-2022</v>
          </cell>
          <cell r="F391">
            <v>304</v>
          </cell>
          <cell r="M391" t="str">
            <v>La adquisición para el INS, de equipos de laboratorio con certificados de calibración ONAC según corresponda, los cuáles estarán orientados al almacenamiento y procesamiento de muestras en el marco de los proyectos que se encuentran en cabeza del INS.</v>
          </cell>
          <cell r="N391" t="str">
            <v>Prorroga</v>
          </cell>
          <cell r="V391"/>
          <cell r="W391"/>
        </row>
        <row r="392">
          <cell r="A392" t="str">
            <v>340-1</v>
          </cell>
          <cell r="B392">
            <v>286</v>
          </cell>
          <cell r="C392">
            <v>44965</v>
          </cell>
          <cell r="E392" t="str">
            <v>Solicitud contratación Sandra Marina Ariza Matiz</v>
          </cell>
          <cell r="F392">
            <v>340</v>
          </cell>
          <cell r="M392" t="str">
            <v xml:space="preserve">Apoyar el desarrollo del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v>
          </cell>
          <cell r="N392" t="str">
            <v>Directa prestación de servicios</v>
          </cell>
          <cell r="V392"/>
          <cell r="W392"/>
        </row>
        <row r="393">
          <cell r="A393" t="str">
            <v>N/A</v>
          </cell>
          <cell r="B393">
            <v>285</v>
          </cell>
          <cell r="C393">
            <v>44960</v>
          </cell>
          <cell r="E393" t="str">
            <v xml:space="preserve">Solicitud Adición Y Prorroga Lisset Tatiana Méndez Malagón  </v>
          </cell>
          <cell r="F393">
            <v>344</v>
          </cell>
          <cell r="M393" t="str">
            <v>Prestar servicios profesionales en favor del INS, para realizar acciones para la vigilancia en salud pública y análisis epidemiológico en el marco del proyecto para identificar tendencias de incidencia, mortalidad y factores de riesgo de infecciones secundarias de vías respiratorias bajas en pacientes con COVID-19 hospitalizados en UCI.</v>
          </cell>
          <cell r="N393" t="str">
            <v>Adición y Prorroga</v>
          </cell>
          <cell r="V393"/>
          <cell r="W393"/>
        </row>
        <row r="394">
          <cell r="A394" t="str">
            <v>302-4</v>
          </cell>
          <cell r="B394">
            <v>284</v>
          </cell>
          <cell r="C394">
            <v>44958</v>
          </cell>
          <cell r="E394" t="str">
            <v>Solicitud contratación Laura Valentina Diaz Riveros</v>
          </cell>
          <cell r="F394">
            <v>302</v>
          </cell>
          <cell r="M394" t="str">
            <v>Apoyar al FEI en la gestión de revisión documental para tramites contractuales con los recursos del patrimonio autónomo.</v>
          </cell>
          <cell r="N394" t="str">
            <v>Directa prestación de servicios</v>
          </cell>
          <cell r="V394"/>
          <cell r="W394"/>
        </row>
        <row r="395">
          <cell r="A395" t="str">
            <v>359-2</v>
          </cell>
          <cell r="B395">
            <v>283</v>
          </cell>
          <cell r="C395">
            <v>44957</v>
          </cell>
          <cell r="E395" t="str">
            <v>Solicitud contratación María Alejandra García Espitia</v>
          </cell>
          <cell r="F395">
            <v>359</v>
          </cell>
          <cell r="M395" t="str">
            <v xml:space="preserve">Realizar las actividades técnicas y metodologías necesarias para obtener ADN de alta calidad a partir de aislamientos de S. pneumoniae almacenados en el Grupo de Microbiología del INS. </v>
          </cell>
          <cell r="N395" t="str">
            <v>Directa prestación de servicios</v>
          </cell>
          <cell r="V395">
            <v>44991</v>
          </cell>
          <cell r="W395"/>
        </row>
        <row r="396">
          <cell r="A396" t="str">
            <v>335-31</v>
          </cell>
          <cell r="B396">
            <v>282</v>
          </cell>
          <cell r="C396">
            <v>44956</v>
          </cell>
          <cell r="E396" t="str">
            <v>Solicitud de contratación Claudia Patricia Roncancio Melgarejo</v>
          </cell>
          <cell r="F396">
            <v>335</v>
          </cell>
          <cell r="M396" t="str">
            <v xml:space="preserve">Prestar servicios profesionales especializados para el apoyo del proceso de consolidación, análisis y procesamiento de información de los eventos de interés en salud pública, así como los asuntos relacionados con el cumplimiento de los requisitos establecidos en la NTCPE 1000 de la operación estadística de Sivigila.
</v>
          </cell>
          <cell r="N396" t="str">
            <v>Directa prestación de servicios</v>
          </cell>
          <cell r="V396"/>
          <cell r="W396"/>
        </row>
        <row r="397">
          <cell r="A397" t="str">
            <v>323-2</v>
          </cell>
          <cell r="B397" t="str">
            <v>281-3</v>
          </cell>
          <cell r="C397">
            <v>44956</v>
          </cell>
          <cell r="E397" t="str">
            <v>Solicitud INVPRIV-FEI-010-2023 Adquisición equipos de cómputo, tabletas  y periféricos</v>
          </cell>
          <cell r="F397">
            <v>323</v>
          </cell>
          <cell r="M397" t="str">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ell>
          <cell r="N397" t="str">
            <v>Invitación Privada</v>
          </cell>
          <cell r="V397">
            <v>45084</v>
          </cell>
          <cell r="W397"/>
        </row>
        <row r="398">
          <cell r="A398" t="str">
            <v>323-2</v>
          </cell>
          <cell r="B398" t="str">
            <v>281-2</v>
          </cell>
          <cell r="C398">
            <v>44956</v>
          </cell>
          <cell r="E398" t="str">
            <v>Solicitud INVPRIV-FEI-010-2023 Adquisición equipos de cómputo, tabletas  y periféricos</v>
          </cell>
          <cell r="F398">
            <v>323</v>
          </cell>
          <cell r="M398" t="str">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ell>
          <cell r="N398" t="str">
            <v>Invitación Privada</v>
          </cell>
          <cell r="V398">
            <v>45084</v>
          </cell>
          <cell r="W398"/>
        </row>
        <row r="399">
          <cell r="A399" t="str">
            <v>339-37</v>
          </cell>
          <cell r="B399" t="str">
            <v>281-1</v>
          </cell>
          <cell r="C399">
            <v>44956</v>
          </cell>
          <cell r="E399" t="str">
            <v>Solicitud INVPRIV-FEI-010-2023 Adquisición equipos de cómputo, tabletas  y periféricos</v>
          </cell>
          <cell r="F399">
            <v>339</v>
          </cell>
          <cell r="M399" t="str">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ell>
          <cell r="N399" t="str">
            <v>Invitación Privada</v>
          </cell>
          <cell r="V399">
            <v>45084</v>
          </cell>
          <cell r="W399"/>
        </row>
        <row r="400">
          <cell r="A400" t="str">
            <v>N/A</v>
          </cell>
          <cell r="B400" t="str">
            <v>L-001</v>
          </cell>
          <cell r="C400">
            <v>44956</v>
          </cell>
          <cell r="E400" t="str">
            <v>ACTA DE LIQUIDACIÓN CONTRATO FEI-INS-006-2022</v>
          </cell>
          <cell r="F400">
            <v>335</v>
          </cell>
          <cell r="M400" t="str">
            <v>Prestar  servicios  de  organización, apoyo  logísticoy  operativo integral  para  los  eventos,  las  capacitaciones  y  trabajos  de  campo,  así  como  logística  para  el desarrollo  de  becas  o  pasantías  del  FETP,  que  se  requieran  realizar  dentro  del  proyecto  de fortalecimiento del INS.</v>
          </cell>
          <cell r="N400" t="str">
            <v>Instrucción de Liquidación</v>
          </cell>
          <cell r="V400"/>
          <cell r="W400"/>
        </row>
        <row r="401">
          <cell r="A401" t="str">
            <v>313-1</v>
          </cell>
          <cell r="B401">
            <v>280</v>
          </cell>
          <cell r="C401">
            <v>44953</v>
          </cell>
          <cell r="E401" t="str">
            <v>Solicitud contratación Leany Congote Giraldo</v>
          </cell>
          <cell r="F401">
            <v>313</v>
          </cell>
          <cell r="M401" t="str">
            <v xml:space="preserve">Apoyar, desde el área de conocimiento de la Epidemiología, la caracterización y asesoría en el diseño y la selección de variables para la construcción del sistema de alerta temprana para la vigilancia del dengue en los municipios de estudio del departamento del Cauca, en el marco del proyecto titulado “Estratificación espacial del dengue basado en la identificación de factores de riesgo: un ensayo piloto en el departamento del Cauca.”. </v>
          </cell>
          <cell r="N401" t="str">
            <v>Directa prestación de servicios</v>
          </cell>
          <cell r="V401">
            <v>44991</v>
          </cell>
          <cell r="W401"/>
        </row>
        <row r="402">
          <cell r="A402" t="str">
            <v>302-3</v>
          </cell>
          <cell r="B402">
            <v>279</v>
          </cell>
          <cell r="C402">
            <v>44952</v>
          </cell>
          <cell r="E402" t="str">
            <v>Solicitud de contratación Carlos Humberto Fajardo Barajas</v>
          </cell>
          <cell r="F402">
            <v>302</v>
          </cell>
          <cell r="M402" t="str">
            <v>Apoyar y asesorar jurídicamente al Grupo Fondo Especial para Investigaciones-FEI del Instituto Nacional de Salud, en la revisión de procesos de adquisición de bienes y servicios de acuerdo a la necesidades planificadas para la vigencia 2023.</v>
          </cell>
          <cell r="N402" t="str">
            <v>Directa prestación de servicios</v>
          </cell>
          <cell r="V402"/>
          <cell r="W402"/>
        </row>
        <row r="403">
          <cell r="A403" t="str">
            <v>335-32</v>
          </cell>
          <cell r="B403">
            <v>278</v>
          </cell>
          <cell r="C403">
            <v>44951</v>
          </cell>
          <cell r="E403" t="str">
            <v>Solicitud contratación Deccy Magnolia Gonzalez Ruge</v>
          </cell>
          <cell r="F403">
            <v>335</v>
          </cell>
          <cell r="M403" t="str">
            <v xml:space="preserve">Prestar sus servicios profesionales para fortalecer las estrategias de trabajo intersectorial y de mesas funcionales de eventos de interés en salud pública en el marco de la vigilancia de eventos endoepidémicos.
</v>
          </cell>
          <cell r="N403" t="str">
            <v>Directa prestación de servicios</v>
          </cell>
          <cell r="V403"/>
          <cell r="W403"/>
        </row>
        <row r="404">
          <cell r="A404" t="str">
            <v>335-33</v>
          </cell>
          <cell r="B404">
            <v>277</v>
          </cell>
          <cell r="C404">
            <v>44951</v>
          </cell>
          <cell r="E404" t="str">
            <v>Solicitud contratación Javier Fernando Borbón Ramos</v>
          </cell>
          <cell r="F404">
            <v>335</v>
          </cell>
          <cell r="M404" t="str">
            <v>Prestar servicios profesionales para desarrollar acciones intersectoriales de apoyo a la operación del sistema de vigilancia de rabia animal y otras zoonosis.</v>
          </cell>
          <cell r="N404" t="str">
            <v>Directa prestación de servicios</v>
          </cell>
          <cell r="V404"/>
          <cell r="W404"/>
        </row>
        <row r="405">
          <cell r="A405" t="str">
            <v>302-2</v>
          </cell>
          <cell r="B405">
            <v>276</v>
          </cell>
          <cell r="C405">
            <v>44951</v>
          </cell>
          <cell r="E405" t="str">
            <v>Solicitud contratación Paola Vizcaino</v>
          </cell>
          <cell r="F405">
            <v>302</v>
          </cell>
          <cell r="M405" t="str">
            <v xml:space="preserve">Asesorar al FEI y a la Secretaria General en las acciones relacionadas con las políticas de gestión administrativa y ejecución de acciones para el fortalecimiento y mantenimiento del Sistema Integrado de Gestión, articulado al cumplimiento de responsabilidades asociadas al Modelo Integrado de Planeación y Gestión.
</v>
          </cell>
          <cell r="N405" t="str">
            <v>Directa prestación de servicios</v>
          </cell>
          <cell r="V405"/>
          <cell r="W405"/>
        </row>
        <row r="406">
          <cell r="A406" t="str">
            <v>323-1</v>
          </cell>
          <cell r="B406">
            <v>275</v>
          </cell>
          <cell r="C406">
            <v>44950</v>
          </cell>
          <cell r="E406" t="str">
            <v>Solicitud de contratación Carlos Arturo Guzmán Quintero</v>
          </cell>
          <cell r="F406">
            <v>323</v>
          </cell>
          <cell r="M406" t="str">
            <v xml:space="preserve">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
</v>
          </cell>
          <cell r="N406" t="str">
            <v>Directa prestación de servicios</v>
          </cell>
          <cell r="V406">
            <v>44977</v>
          </cell>
          <cell r="W406"/>
        </row>
        <row r="407">
          <cell r="A407" t="str">
            <v>N/A</v>
          </cell>
          <cell r="B407">
            <v>274</v>
          </cell>
          <cell r="C407">
            <v>44950</v>
          </cell>
          <cell r="E407" t="str">
            <v>Solicitud Adición Y Prorroga Laura Diaz</v>
          </cell>
          <cell r="F407">
            <v>302</v>
          </cell>
          <cell r="M407" t="str">
            <v>El CONTRATISTA se obliga a prestar sus servicios en favor del INS, como apoyo a la gestión administrativa, relacionada con la proyección de informes financieros y de estudios  previos  para  la  adquisición  de  bienes,  en  el  marco  de  la  ejecución  del  proyecto  SIFI  304 (contrato 686 de 2018 INS –MINCIENCIAS); así como la gestión de pagos y demás tareas de índole administrativa de los proyectos que integran el Patrimonio Autónomo Fondo   Especial de Investigaciones del INS.</v>
          </cell>
          <cell r="N407" t="str">
            <v>Adición y Prorroga</v>
          </cell>
          <cell r="V407"/>
          <cell r="W407"/>
        </row>
        <row r="408">
          <cell r="A408" t="str">
            <v>N/A</v>
          </cell>
          <cell r="B408">
            <v>273</v>
          </cell>
          <cell r="C408">
            <v>44949</v>
          </cell>
          <cell r="E408" t="str">
            <v>Solicitud prórroga contrato FEI­INS 150-­2022 SOLTEC</v>
          </cell>
          <cell r="F408">
            <v>315</v>
          </cell>
          <cell r="M408" t="str">
            <v>Adquisición en favor del INS de papelería, insumos, útiles de escritorio y elementos de oficina en cumplimiento que hacen parte del proyecto 374706-FEI-Banco Proyectos Conv.844-2019-67820.</v>
          </cell>
          <cell r="N408" t="str">
            <v>Prorroga</v>
          </cell>
          <cell r="V408"/>
          <cell r="W408"/>
        </row>
        <row r="409">
          <cell r="A409" t="str">
            <v>335-34</v>
          </cell>
          <cell r="B409">
            <v>272</v>
          </cell>
          <cell r="C409">
            <v>44945</v>
          </cell>
          <cell r="E409" t="str">
            <v>SOLICITUD DE CONTRATACIÓN Jacqueline Espinosa Martinez</v>
          </cell>
          <cell r="F409">
            <v>335</v>
          </cell>
          <cell r="M409" t="str">
            <v>Prestar Servicios para apoyar la formación del talento humano para la vigilancia en salud pública de acuerdo a las competencias de la Dirección de Vigilancia y análisis del riesgo en salud pública.</v>
          </cell>
          <cell r="N409" t="str">
            <v>Directa prestación de servicios</v>
          </cell>
          <cell r="V409"/>
          <cell r="W409"/>
        </row>
        <row r="410">
          <cell r="A410" t="str">
            <v>338-5</v>
          </cell>
          <cell r="B410">
            <v>271</v>
          </cell>
          <cell r="C410">
            <v>44943</v>
          </cell>
          <cell r="E410" t="str">
            <v>Solicitud contratación Jesus Emilio Ayala</v>
          </cell>
          <cell r="F410">
            <v>338</v>
          </cell>
          <cell r="M410" t="str">
            <v>Apoyar la gestión administrativa, archivo, apoyo a actividades logísticas,  que permita el cumplimiento del proyecto ante el” Centro para el Control y Prevención de Enfermedades” (CDC) del proyecto "Strengthening of laboratory based surveillance and diagnostic capacity for fungal diseases in Colombia", bajo”Notification of Award” (NOA) NU51CK000316.</v>
          </cell>
          <cell r="N410" t="str">
            <v>Directa prestación de servicios</v>
          </cell>
          <cell r="V410">
            <v>44986</v>
          </cell>
          <cell r="W410"/>
        </row>
        <row r="411">
          <cell r="A411" t="str">
            <v>302-1</v>
          </cell>
          <cell r="B411">
            <v>270</v>
          </cell>
          <cell r="C411">
            <v>44943</v>
          </cell>
          <cell r="E411" t="str">
            <v>SOLICITUD DE CONTRATACION DANIELA LOZANO</v>
          </cell>
          <cell r="F411">
            <v>302</v>
          </cell>
          <cell r="M411" t="str">
            <v>Apoyar y asesorar jurídicamente al Grupo Fondo Especial para Investigaciones-FEIdel Instituto Nacional de Salud,en la revisión de procesos de adquisición de bienes y serviciosde acuerdo a la necesidades planificadas para la vigencia 2023.</v>
          </cell>
          <cell r="N411" t="str">
            <v>Directa prestación de servicios</v>
          </cell>
          <cell r="V411"/>
          <cell r="W411"/>
        </row>
        <row r="412">
          <cell r="A412" t="str">
            <v>341-4</v>
          </cell>
          <cell r="B412">
            <v>269</v>
          </cell>
          <cell r="C412">
            <v>44943</v>
          </cell>
          <cell r="E412" t="str">
            <v>Solicitud Proceso Adquisición de Equipo TapeStation 4150</v>
          </cell>
          <cell r="F412">
            <v>341</v>
          </cell>
          <cell r="M412" t="str">
            <v>Adquisición del equipo TapeStation4150 System para el fortalecimiento de la vigilancia molecular de la resistencia a antimaláricos y deleción del gen Pfhrp2 en Colombia, en el marco del acuerdo colaborativo número 263709 5121752 celebrado entre la Universidad de Harvard y el INS identificado con el SIFI No. 341.</v>
          </cell>
          <cell r="N412" t="str">
            <v>Directa o Exclusividad</v>
          </cell>
          <cell r="V412"/>
          <cell r="W412"/>
        </row>
        <row r="413">
          <cell r="A413" t="str">
            <v>341-3</v>
          </cell>
          <cell r="B413">
            <v>268</v>
          </cell>
          <cell r="C413">
            <v>44943</v>
          </cell>
          <cell r="E413" t="str">
            <v>Solicitud Proceso Contratación Marbin Castillo Hinestroza</v>
          </cell>
          <cell r="F413">
            <v>341</v>
          </cell>
          <cell r="M413" t="str">
            <v>Prestar los servicios como microscopista para la fase de campo del proyecto "Fortalecimiento de la vigilancia molecular de la resistencia a antimaláricos y deleción del gen Pfhrp2 en Colombia".</v>
          </cell>
          <cell r="N413" t="str">
            <v>Directa prestación de servicios</v>
          </cell>
          <cell r="V413"/>
          <cell r="W413"/>
        </row>
        <row r="414">
          <cell r="A414" t="str">
            <v>338-4</v>
          </cell>
          <cell r="B414">
            <v>267</v>
          </cell>
          <cell r="C414">
            <v>44977</v>
          </cell>
          <cell r="E414" t="str">
            <v>Proceso de contratación José Armín Ordoñez Castillo</v>
          </cell>
          <cell r="F414">
            <v>338</v>
          </cell>
          <cell r="M414" t="str">
            <v xml:space="preserve">Apoyar la coordinación, contratación, gestión de proyectos y rendición de informes financieros ante el” Centro para el Control y Prevención de Enfermedades” (CDC) del proyecto "Strengthening of laboratory based surveillance and diagnostic capacity for fungal diseases in Colombia", bajo ”Notification of Award” (NOA) NU51CK000316.
 </v>
          </cell>
          <cell r="N414" t="str">
            <v>Directa prestación de servicios</v>
          </cell>
          <cell r="V414">
            <v>44991</v>
          </cell>
          <cell r="W414"/>
        </row>
        <row r="415">
          <cell r="A415" t="str">
            <v>335-35</v>
          </cell>
          <cell r="B415">
            <v>266</v>
          </cell>
          <cell r="C415">
            <v>44932</v>
          </cell>
          <cell r="E415" t="str">
            <v>Proceso de contratación Liliana Judith Coronado</v>
          </cell>
          <cell r="F415">
            <v>335</v>
          </cell>
          <cell r="M415" t="str">
            <v>Prestar los servicios profesionales para la implementación de cursos virtuales de eventos de maternidad segura para capacitación en vigilancia de la salud pública de las condiciones relacionadas con la maternidad a nivel subnacional.</v>
          </cell>
          <cell r="N415" t="str">
            <v>Directa prestación de servicios</v>
          </cell>
          <cell r="V415"/>
          <cell r="W415"/>
        </row>
        <row r="416">
          <cell r="A416" t="str">
            <v>322-37</v>
          </cell>
          <cell r="B416">
            <v>265</v>
          </cell>
          <cell r="C416">
            <v>44932</v>
          </cell>
          <cell r="E416" t="str">
            <v>Proceso de contratación Sergio Andres Murillo Castro</v>
          </cell>
          <cell r="F416">
            <v>335</v>
          </cell>
          <cell r="M416" t="str">
            <v>Prestar servicios profesionales para el apoyo en la actualización del sistema de vigilancia en salud pública de la mortalidad materna y mortalidad perinatal y neonatal tardía</v>
          </cell>
          <cell r="N416" t="str">
            <v>Directa prestación de servicios</v>
          </cell>
          <cell r="V416"/>
          <cell r="W416"/>
        </row>
        <row r="417">
          <cell r="A417"/>
          <cell r="B417">
            <v>264</v>
          </cell>
          <cell r="C417">
            <v>44896</v>
          </cell>
          <cell r="E417" t="str">
            <v>Adquirir puestos de trabajo, mobiliarios y puerta tipo corredera</v>
          </cell>
          <cell r="F417">
            <v>322</v>
          </cell>
          <cell r="M417" t="str">
            <v xml:space="preserve">Adquisición y puesta en funcionamiento de puestos de trabajo, mobiliarios y puerta tipo corredera para la adecuación de la oficina dos y tres de modelamiento del Observatorio Nacional de Salud del Instituto Nacional de Salud. </v>
          </cell>
          <cell r="N417" t="str">
            <v>Invitación Privada</v>
          </cell>
          <cell r="V417"/>
          <cell r="W417"/>
        </row>
        <row r="418">
          <cell r="A418" t="str">
            <v>338-3</v>
          </cell>
          <cell r="B418">
            <v>263</v>
          </cell>
          <cell r="C418">
            <v>44981</v>
          </cell>
          <cell r="E418" t="str">
            <v>Solicitud de contratación Catalina Corredor Gaitan</v>
          </cell>
          <cell r="F418">
            <v>338</v>
          </cell>
          <cell r="M418" t="str">
            <v>Asesorar las actividades de divulgación y promoción de la detección y monitoreo de los patógenos fúngicos emergentes y los brotes en Colombia, en el marco del proyecto NOA NU51CK000316 de la coordinación de microbiología adscrita a la Dirección de Investigación en Salud Pública.</v>
          </cell>
          <cell r="N418" t="str">
            <v>Directa prestación de servicios</v>
          </cell>
          <cell r="V418">
            <v>45016</v>
          </cell>
          <cell r="W418"/>
        </row>
        <row r="419">
          <cell r="A419"/>
          <cell r="B419">
            <v>262</v>
          </cell>
          <cell r="C419">
            <v>44924</v>
          </cell>
          <cell r="E419" t="str">
            <v>Invitación privada adquisición de insumos proyecto Harvard</v>
          </cell>
          <cell r="F419">
            <v>341</v>
          </cell>
          <cell r="M419" t="str">
            <v xml:space="preserve">Adquirir insumos y reactivos necesarios para la toma de muestras de pacientes con malaria en campo en los departamentos de Tumaco y Choco  por el Laboratorio de parasitología, en el marco del proyecto “fortalecimiento de la vigilancia molecular de la resistencia a antimalaricos  y delecion del gen PfhrP2 en Colombia” </v>
          </cell>
          <cell r="N419" t="str">
            <v>Invitación Privada</v>
          </cell>
          <cell r="V419">
            <v>45009</v>
          </cell>
          <cell r="W419"/>
        </row>
        <row r="420">
          <cell r="A420"/>
          <cell r="B420" t="str">
            <v>261-2</v>
          </cell>
          <cell r="C420">
            <v>44922</v>
          </cell>
          <cell r="E420" t="str">
            <v xml:space="preserve">Radicación Proceso de Invitación Privada Proyecto SIFI 330­3 Adquisición reactivos e insumos de laboratorio “Vitamina N” </v>
          </cell>
          <cell r="F420" t="str">
            <v>330-3</v>
          </cell>
          <cell r="M420" t="str">
            <v>Adquisición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v>
          </cell>
          <cell r="N420" t="str">
            <v>Invitación Privada</v>
          </cell>
          <cell r="V420">
            <v>45020</v>
          </cell>
          <cell r="W420"/>
        </row>
        <row r="421">
          <cell r="A421"/>
          <cell r="B421" t="str">
            <v>261-1</v>
          </cell>
          <cell r="C421">
            <v>44922</v>
          </cell>
          <cell r="E421" t="str">
            <v xml:space="preserve">Radicación Proceso de Invitación Privada Proyecto SIFI 330­3 Adquisición reactivos e insumos de laboratorio “Vitamina N” </v>
          </cell>
          <cell r="F421" t="str">
            <v>330-3</v>
          </cell>
          <cell r="M421" t="str">
            <v>Adquisición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v>
          </cell>
          <cell r="N421" t="str">
            <v>Invitación Privada</v>
          </cell>
          <cell r="V421">
            <v>45020</v>
          </cell>
          <cell r="W421"/>
        </row>
        <row r="422">
          <cell r="A422"/>
          <cell r="B422">
            <v>260</v>
          </cell>
          <cell r="C422">
            <v>44917</v>
          </cell>
          <cell r="E422" t="str">
            <v>DOCUMENTOS JURIDICOS TECNIGEN LTDA</v>
          </cell>
          <cell r="F422">
            <v>334</v>
          </cell>
          <cell r="M422" t="str">
            <v xml:space="preserve">El objeto del presente contrato es la adquisición para el INS, de equipos de laboratorio con certificado de calibración de la ONAC según corresponda, los cuales estarán orientados al almacenamiento y procesamiento de muestras en el marco de los proyectos que se encuentran en cabeza del INS. </v>
          </cell>
          <cell r="N422" t="str">
            <v>Prorroga</v>
          </cell>
          <cell r="V422"/>
          <cell r="W422"/>
        </row>
        <row r="423">
          <cell r="A423"/>
          <cell r="B423">
            <v>259</v>
          </cell>
          <cell r="C423">
            <v>44917</v>
          </cell>
          <cell r="E423" t="str">
            <v xml:space="preserve">Documentos finalización del contrato </v>
          </cell>
          <cell r="F423">
            <v>302</v>
          </cell>
          <cell r="M423" t="str">
            <v>El CONTRATISTAse obliga a prestar sus servicios profesionales en favor del INS,para brindar apoyo a la Oficina Asesora Jurídica en temas de seguimiento y respuesta a PQRSD, así como las asignadas por el Grupo FEI de la Secretaría General; así mismo contribuir en la gestión de calidad del proceso de gestión jurídica y grupo FEI</v>
          </cell>
          <cell r="N423" t="str">
            <v>Terminación Anticipada</v>
          </cell>
          <cell r="V423"/>
          <cell r="W423"/>
        </row>
        <row r="424">
          <cell r="A424"/>
          <cell r="B424">
            <v>258</v>
          </cell>
          <cell r="C424">
            <v>44917</v>
          </cell>
          <cell r="E424" t="str">
            <v>Radicación documentos prórroga contrato Marlene Ordóñez</v>
          </cell>
          <cell r="F424">
            <v>312</v>
          </cell>
          <cell r="M424" t="str">
            <v>Prestar sus servicios profesionales para apoyar las actividades de migración de datos e información asociada a las colecciones biológicas, así como en la elaboración de documentos de divulgación, en el marco del proyecto " Desarrollo de un sistema de Biobancos como apoyo al desarrollo y la producción científica en el país”, Contrato 825/2019, código</v>
          </cell>
          <cell r="N424" t="str">
            <v>Adición y prorroga</v>
          </cell>
          <cell r="V424"/>
          <cell r="W424"/>
        </row>
        <row r="425">
          <cell r="A425"/>
          <cell r="B425">
            <v>257</v>
          </cell>
          <cell r="C425">
            <v>44915</v>
          </cell>
          <cell r="E425" t="str">
            <v>Radicación proceso Melany Araque</v>
          </cell>
          <cell r="F425">
            <v>302</v>
          </cell>
          <cell r="M425" t="str">
            <v>Apoyar al Grupo Fondo Especial para Investigaciones FEI del INS en la gestión documental, la cual incluye alimentación, clasificación y seguimiento de bases de datos de contratación, presupuestales y de proyectos además de la elaboración de informes relacionados a dichas bases de los recursos del que integran el Patrimonio Autónomo FEI</v>
          </cell>
          <cell r="N425" t="str">
            <v>Directa prestación de servicios</v>
          </cell>
          <cell r="V425"/>
          <cell r="W425"/>
        </row>
        <row r="426">
          <cell r="A426"/>
          <cell r="B426">
            <v>256</v>
          </cell>
          <cell r="C426">
            <v>44915</v>
          </cell>
          <cell r="E426" t="str">
            <v>EP administrativa SIFI 358 y 359 David Peña</v>
          </cell>
          <cell r="F426">
            <v>358</v>
          </cell>
          <cell r="M426" t="str">
            <v>Apoyar en el seguimiento de todas las actividades administrativas, precontractuales y financieras necesarias para la completa ejecución del proyecto SIFI 358 (contrato 057 de 2022 INS – MINCIENCIAS); y proyecto SIFI 359 (acuerdo entre Instituto Sanger y el INS).</v>
          </cell>
          <cell r="N426" t="str">
            <v>Directa prestación de servicios</v>
          </cell>
          <cell r="V426"/>
          <cell r="W426"/>
        </row>
        <row r="427">
          <cell r="A427"/>
          <cell r="B427">
            <v>255</v>
          </cell>
          <cell r="C427">
            <v>44915</v>
          </cell>
          <cell r="E427" t="str">
            <v>Radicación proceso JENNY ANDREA MENDIETA</v>
          </cell>
          <cell r="F427">
            <v>302</v>
          </cell>
          <cell r="M427" t="str">
            <v>Apoyar la gestión contable y financiera de los proyectos que se financian a través del Fondo Especial para Investigaciones incluyendo la validación de informes y estados financieros enviados por la Fiduciaria en el marco del contrato de fiducia mercantil para el manejo de los recursos del fondo</v>
          </cell>
          <cell r="N427" t="str">
            <v>Directa prestación de servicios</v>
          </cell>
          <cell r="V427"/>
          <cell r="W427"/>
        </row>
        <row r="428">
          <cell r="A428"/>
          <cell r="B428">
            <v>254</v>
          </cell>
          <cell r="C428">
            <v>44915</v>
          </cell>
          <cell r="E428" t="str">
            <v>Adición y prorroga Licencia de maternidad</v>
          </cell>
          <cell r="F428">
            <v>338</v>
          </cell>
          <cell r="M428" t="str">
            <v>Apoyar la socialización y comunicación en redes sociales en consonancia con el equipo de comunicaciones del INS, de las piezas y material informativo relacionado con enfermedades micóticas, generado en el marco del proyecto NOA NU51CK000316</v>
          </cell>
          <cell r="N428" t="str">
            <v>Adición y prorroga</v>
          </cell>
          <cell r="V428"/>
          <cell r="W428"/>
        </row>
        <row r="429">
          <cell r="A429"/>
          <cell r="B429">
            <v>253</v>
          </cell>
          <cell r="C429">
            <v>44915</v>
          </cell>
          <cell r="E429" t="str">
            <v>Proceso de contratación Luz Karime Osorio</v>
          </cell>
          <cell r="F429">
            <v>335</v>
          </cell>
          <cell r="M429" t="str">
            <v>Prestar Servicios para apoyar el diseño de curso de Vigilancia en salud pública..</v>
          </cell>
          <cell r="N429" t="str">
            <v>Directa prestación de servicios</v>
          </cell>
          <cell r="V429"/>
          <cell r="W429"/>
        </row>
        <row r="430">
          <cell r="A430"/>
          <cell r="B430">
            <v>252</v>
          </cell>
          <cell r="C430">
            <v>44914</v>
          </cell>
          <cell r="E430" t="str">
            <v>Proceso de contratación FETP y Sivigila Juan Carlos León</v>
          </cell>
          <cell r="F430">
            <v>335</v>
          </cell>
          <cell r="M430" t="str">
            <v>Brindar el soporte requerido a los componentes de la suite de Sivigila 4.0 para garantizar su operación en el país</v>
          </cell>
          <cell r="N430" t="str">
            <v>Directa prestación de servicios</v>
          </cell>
          <cell r="V430"/>
          <cell r="W430"/>
        </row>
        <row r="431">
          <cell r="A431"/>
          <cell r="B431">
            <v>251</v>
          </cell>
          <cell r="C431">
            <v>44914</v>
          </cell>
          <cell r="E431" t="str">
            <v>Proceso de contratación FETP y Sivigila Yoana Jimenez Chirva</v>
          </cell>
          <cell r="F431">
            <v>335</v>
          </cell>
          <cell r="M431" t="str">
            <v>Prestar servicios de diagramación y diseño de material visual y audiovisual requerido para el aula virtual del INS y el programa de entrenamiento en epidemiología de campo</v>
          </cell>
          <cell r="N431" t="str">
            <v>Directa prestación de servicios</v>
          </cell>
          <cell r="V431"/>
          <cell r="W431"/>
        </row>
        <row r="432">
          <cell r="A432"/>
          <cell r="B432">
            <v>250</v>
          </cell>
          <cell r="C432">
            <v>44914</v>
          </cell>
          <cell r="E432" t="str">
            <v>Proceso de contratación FETP y Sivigila Alexander Casas Castro</v>
          </cell>
          <cell r="F432">
            <v>335</v>
          </cell>
          <cell r="M432" t="str">
            <v>Apoyar las actividades de creación, diagramación y diseño de material visual y audiovisual requerido por el programa de entrenamiento en epidemiología de campo y la redsur del FETP</v>
          </cell>
          <cell r="N432" t="str">
            <v>Directa prestación de servicios</v>
          </cell>
          <cell r="V432"/>
          <cell r="W432"/>
        </row>
        <row r="433">
          <cell r="A433"/>
          <cell r="B433">
            <v>249</v>
          </cell>
          <cell r="C433">
            <v>44910</v>
          </cell>
          <cell r="E433" t="str">
            <v>Prorroga contrato Victor Zein Rizo Tello</v>
          </cell>
          <cell r="F433"/>
          <cell r="M433"/>
          <cell r="N433"/>
          <cell r="V433"/>
          <cell r="W433"/>
        </row>
        <row r="434">
          <cell r="A434"/>
          <cell r="B434">
            <v>248</v>
          </cell>
          <cell r="C434">
            <v>44908</v>
          </cell>
          <cell r="E434" t="str">
            <v>Invitación Pública para realizar el mantenimiento evolutivo del aula virtual 4.0 del INS.</v>
          </cell>
          <cell r="F434">
            <v>335</v>
          </cell>
          <cell r="M434" t="str">
            <v>Prestar servicios profesionales para realizar el mantenimiento evolutivo del aula virtual 4.0 del INS, según requerimientos de la Dirección de Vigilancia y Análisis del Riesgo -DVARSP.</v>
          </cell>
          <cell r="N434" t="str">
            <v>Invitación Pública</v>
          </cell>
          <cell r="V434"/>
          <cell r="W434"/>
        </row>
        <row r="435">
          <cell r="A435"/>
          <cell r="B435">
            <v>247</v>
          </cell>
          <cell r="C435">
            <v>44908</v>
          </cell>
          <cell r="E435" t="str">
            <v>Documentos de finalización del contrato</v>
          </cell>
          <cell r="F435">
            <v>335</v>
          </cell>
          <cell r="M435" t="str">
            <v>TERMINACIÓN FEI INS 113 2022 El CONTRATISTAse obliga a prestar sus servicios profesionales en favor  del  INS,para las actividades  de  seguimiento  y  entrenamiento  territorial  para  los  equipos  de respuesta  inmediata  para  el  fortalecimiento  de  las  capacidades  básicas  para  la  vigilancia  en  salud pública a nivel local.</v>
          </cell>
          <cell r="N435" t="str">
            <v>Terminación Anticipada</v>
          </cell>
          <cell r="V435"/>
          <cell r="W435"/>
        </row>
        <row r="436">
          <cell r="A436"/>
          <cell r="B436">
            <v>246</v>
          </cell>
          <cell r="C436">
            <v>44902</v>
          </cell>
          <cell r="E436" t="str">
            <v>Invitación Pública - Capacitaciones V2</v>
          </cell>
          <cell r="F436">
            <v>335</v>
          </cell>
          <cell r="M436" t="str">
            <v>Prestar servicios para realizar actividades de capacitación dirigidas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v>
          </cell>
          <cell r="N436" t="str">
            <v>Invitación Pública</v>
          </cell>
          <cell r="V436"/>
          <cell r="W436"/>
        </row>
        <row r="437">
          <cell r="A437"/>
          <cell r="B437">
            <v>245</v>
          </cell>
          <cell r="C437">
            <v>44902</v>
          </cell>
          <cell r="E437" t="str">
            <v>Solicitud adición y prorroga contrato FEI-INS-080 Laura Hidalgo</v>
          </cell>
          <cell r="F437">
            <v>302</v>
          </cell>
          <cell r="M437" t="str">
            <v xml:space="preserve">Prestar sus servicios profesionales en favor del INS, para realizar las actividades necesarias para apoyar la gestión contractual y jurídica del Grupo del INS (Grupo FEI), constituido para las gestiones correspondientes para los proyectos cuyos recursos se encuentran en el Patrimonio Autónomo Fondo Especial para Investigaciones del Instituto Nacional de Salud. </v>
          </cell>
          <cell r="N437" t="str">
            <v>Adición y prorroga</v>
          </cell>
          <cell r="V437"/>
          <cell r="W437"/>
        </row>
        <row r="438">
          <cell r="A438"/>
          <cell r="B438">
            <v>244</v>
          </cell>
          <cell r="C438">
            <v>44902</v>
          </cell>
          <cell r="E438" t="str">
            <v>Documentación Contrato Ronald Lopez</v>
          </cell>
          <cell r="F438">
            <v>330</v>
          </cell>
          <cell r="M438" t="str">
            <v>Apoyar los procesos de investigación del grupo de Salud Ambiental y Laboral relacionados con el procesamiento en el laboratorio de las muestras biológicas  para la cuantificación de los biomarcadores fisiológicos  comprometidos en el  desarrollo del proyecto “Efectos de la terapia de inmersión en la naturaleza “Vitamina N” sobre los niveles de estrés en trabajadores de la salud en la ciudad de Bogotá: un estudio de evaluación de intervención, 2022 – 2024” y otros proyectos del Grupo de Salud Ambiental y Laboral</v>
          </cell>
          <cell r="N438" t="str">
            <v>Directa prestación de servicios</v>
          </cell>
          <cell r="V438"/>
          <cell r="W438"/>
        </row>
        <row r="439">
          <cell r="A439"/>
          <cell r="B439">
            <v>243</v>
          </cell>
          <cell r="C439">
            <v>44901</v>
          </cell>
          <cell r="E439" t="str">
            <v>Documentos Para Contrato Diana Yolima Bustos</v>
          </cell>
          <cell r="F439">
            <v>335</v>
          </cell>
          <cell r="M439"/>
          <cell r="N439" t="str">
            <v>Directa prestación de servicios</v>
          </cell>
          <cell r="V439"/>
          <cell r="W439"/>
        </row>
        <row r="440">
          <cell r="A440"/>
          <cell r="B440">
            <v>242</v>
          </cell>
          <cell r="C440">
            <v>44901</v>
          </cell>
          <cell r="E440" t="str">
            <v>Documentos Para Contrato Valeri Jimenez</v>
          </cell>
          <cell r="F440">
            <v>335</v>
          </cell>
          <cell r="M440"/>
          <cell r="N440" t="str">
            <v>Directa prestación de servicios</v>
          </cell>
          <cell r="V440"/>
          <cell r="W440"/>
        </row>
        <row r="441">
          <cell r="A441"/>
          <cell r="B441">
            <v>241</v>
          </cell>
          <cell r="C441">
            <v>44901</v>
          </cell>
          <cell r="E441" t="str">
            <v>Documentos Para Contrato Irene Pinilla</v>
          </cell>
          <cell r="F441">
            <v>335</v>
          </cell>
          <cell r="M441" t="str">
            <v>Desarrollar acciones tendientes a fortalecer los sistemas de vigilancia de enfermedades zoonóticas como rabia y otras priorizadas en salud públi</v>
          </cell>
          <cell r="N441" t="str">
            <v>Directa prestación de servicios</v>
          </cell>
          <cell r="V441"/>
          <cell r="W441"/>
        </row>
        <row r="442">
          <cell r="A442"/>
          <cell r="B442">
            <v>240</v>
          </cell>
          <cell r="C442">
            <v>44901</v>
          </cell>
          <cell r="E442" t="str">
            <v>Documentos Para Contrato Nieves agudelo</v>
          </cell>
          <cell r="F442">
            <v>335</v>
          </cell>
          <cell r="M442" t="str">
            <v>restar sus servicios profesionales para el fortalecimiento de la vigilancia de eventos transmisibles, transmitidos por vectores en el marco de one health</v>
          </cell>
          <cell r="N442" t="str">
            <v>Directa prestación de servicios</v>
          </cell>
          <cell r="V442"/>
          <cell r="W442"/>
        </row>
        <row r="443">
          <cell r="A443"/>
          <cell r="B443">
            <v>239</v>
          </cell>
          <cell r="C443">
            <v>44901</v>
          </cell>
          <cell r="E443" t="str">
            <v>Documentos Para Contrato Orlando Castillo</v>
          </cell>
          <cell r="F443">
            <v>335</v>
          </cell>
          <cell r="M443" t="str">
            <v>Prestar servicios profesionales para apoyar las acciones de inteligencia epidemiológica de eventos transmisibles y la evaluación del sistema de vigilancia de eventos transmisibles prevenibles por vacunación</v>
          </cell>
          <cell r="N443" t="str">
            <v>Directa prestación de servicios</v>
          </cell>
          <cell r="V443"/>
          <cell r="W443"/>
        </row>
        <row r="444">
          <cell r="A444"/>
          <cell r="B444">
            <v>238</v>
          </cell>
          <cell r="C444">
            <v>44901</v>
          </cell>
          <cell r="E444" t="str">
            <v>Documentos Para Contrato Diana Paredes</v>
          </cell>
          <cell r="F444">
            <v>330</v>
          </cell>
          <cell r="M444" t="str">
            <v>Coordinar los procesos de investigación del grupo de Salud Ambiental y Laboral relacionados con el procesamiento en el laboratorio de las muestras biológicas para la cuantificación de los biomarcadores fisiológicos  comprometidos en el  desarrollo del proyecto “Efectos de la terapia de inmersión en la naturaleza “Vitamina N” sobre los niveles de estrés en trabajadores de la salud en la ciudad de Bogotá: un estudio de evaluación de intervención, 2022 – 2024” y otros proyectos del Grupo de Salud Ambiental y Laboral.</v>
          </cell>
          <cell r="N444" t="str">
            <v>Directa prestación de servicios</v>
          </cell>
          <cell r="V444"/>
          <cell r="W444"/>
        </row>
        <row r="445">
          <cell r="A445"/>
          <cell r="B445">
            <v>237</v>
          </cell>
          <cell r="C445">
            <v>44896</v>
          </cell>
          <cell r="E445" t="str">
            <v>Proceso contractual Maria Fernanda Campos</v>
          </cell>
          <cell r="F445">
            <v>335</v>
          </cell>
          <cell r="M445" t="str">
            <v xml:space="preserve">Prestar servicios para apoyar en la difusión de la información de la vigilancia en salud pública y el
aula virtual del INS
</v>
          </cell>
          <cell r="N445" t="str">
            <v>Directa prestación de servicios</v>
          </cell>
          <cell r="V445"/>
          <cell r="W445"/>
        </row>
        <row r="446">
          <cell r="A446"/>
          <cell r="B446">
            <v>236</v>
          </cell>
          <cell r="C446">
            <v>44895</v>
          </cell>
          <cell r="E446" t="str">
            <v>Prórroga No. 2 del contrato FEI-INS 004-2022</v>
          </cell>
          <cell r="F446">
            <v>322</v>
          </cell>
          <cell r="M446" t="str">
            <v>Prestar el servicio editorial integral que comprenda la edición, corrección de estilo, diseño, diagramación y acompañamiento editorial para la elaboración de los materiales que apoyen la difusión de resultados de las actividades del proyecto de fortalecimiento del INS</v>
          </cell>
          <cell r="N446" t="str">
            <v>Prorroga</v>
          </cell>
          <cell r="V446"/>
          <cell r="W446"/>
        </row>
        <row r="447">
          <cell r="A447"/>
          <cell r="B447" t="str">
            <v>235-5</v>
          </cell>
          <cell r="C447">
            <v>44894</v>
          </cell>
          <cell r="E447" t="str">
            <v>INVITACIÓN PRIVADA PARA ADQUISICIÓN DE REACTIVOS E INSUMOS SIFI 304</v>
          </cell>
          <cell r="F447">
            <v>304</v>
          </cell>
          <cell r="M447"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447" t="str">
            <v>Invitación Privada</v>
          </cell>
          <cell r="V447">
            <v>45015</v>
          </cell>
          <cell r="W447"/>
        </row>
        <row r="448">
          <cell r="A448"/>
          <cell r="B448" t="str">
            <v>235-4</v>
          </cell>
          <cell r="C448">
            <v>44894</v>
          </cell>
          <cell r="E448" t="str">
            <v>INVITACIÓN PRIVADA PARA ADQUISICIÓN DE REACTIVOS E INSUMOS SIFI 304</v>
          </cell>
          <cell r="F448">
            <v>304</v>
          </cell>
          <cell r="M448"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448" t="str">
            <v>Invitación Privada</v>
          </cell>
          <cell r="V448">
            <v>45015</v>
          </cell>
          <cell r="W448"/>
        </row>
        <row r="449">
          <cell r="A449"/>
          <cell r="B449" t="str">
            <v>235-3</v>
          </cell>
          <cell r="C449">
            <v>44894</v>
          </cell>
          <cell r="E449" t="str">
            <v>INVITACIÓN PRIVADA PARA ADQUISICIÓN DE REACTIVOS E INSUMOS SIFI 304</v>
          </cell>
          <cell r="F449">
            <v>304</v>
          </cell>
          <cell r="M449"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449" t="str">
            <v>Invitación Privada</v>
          </cell>
          <cell r="V449">
            <v>45015</v>
          </cell>
          <cell r="W449"/>
        </row>
        <row r="450">
          <cell r="A450"/>
          <cell r="B450" t="str">
            <v>235-2</v>
          </cell>
          <cell r="C450">
            <v>44894</v>
          </cell>
          <cell r="E450" t="str">
            <v>INVITACIÓN PRIVADA PARA ADQUISICIÓN DE REACTIVOS E INSUMOS SIFI 304</v>
          </cell>
          <cell r="F450">
            <v>304</v>
          </cell>
          <cell r="M450"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450" t="str">
            <v>Invitación Privada</v>
          </cell>
          <cell r="V450">
            <v>45015</v>
          </cell>
          <cell r="W450"/>
        </row>
        <row r="451">
          <cell r="A451"/>
          <cell r="B451" t="str">
            <v>235-1</v>
          </cell>
          <cell r="C451">
            <v>44894</v>
          </cell>
          <cell r="E451" t="str">
            <v>INVITACIÓN PRIVADA PARA ADQUISICIÓN DE REACTIVOS E INSUMOS SIFI 304</v>
          </cell>
          <cell r="F451">
            <v>304</v>
          </cell>
          <cell r="M451"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451" t="str">
            <v>Invitación Privada</v>
          </cell>
          <cell r="V451">
            <v>45015</v>
          </cell>
          <cell r="W451"/>
        </row>
        <row r="452">
          <cell r="A452"/>
          <cell r="B452">
            <v>234</v>
          </cell>
          <cell r="C452">
            <v>44894</v>
          </cell>
          <cell r="E452" t="str">
            <v>INVPUB-FEI-003-2023 SÍLICE Y ASBESTO</v>
          </cell>
          <cell r="F452">
            <v>330</v>
          </cell>
          <cell r="M452" t="str">
            <v>Implementar el protocolo para determinar la exposición de contaminación por sílice y asbesto dentro del proyecto "Caracterización de las condiciones de trabajo y las prácticas asociadas a la exposición a sílice y asbesto en el sector de la construcción".</v>
          </cell>
          <cell r="N452" t="str">
            <v>Invitación Pública</v>
          </cell>
          <cell r="V452"/>
          <cell r="W452"/>
        </row>
        <row r="453">
          <cell r="A453"/>
          <cell r="B453">
            <v>233</v>
          </cell>
          <cell r="C453">
            <v>44893</v>
          </cell>
          <cell r="E453" t="str">
            <v>Solicitud prorroga de contrato FEI-INS-139-2022</v>
          </cell>
          <cell r="F453">
            <v>304</v>
          </cell>
          <cell r="M453" t="str">
            <v xml:space="preserve">El objeto del presente contrato es la adquisición para el INS, de equipos de laboratorio con certificado de calibración de la ONAC según corresponda, los cuales estarán orientados al almacenamiento y procesamiento de muestras en el marco de los proyectos que se encuentran en cabeza del INS. </v>
          </cell>
          <cell r="N453" t="str">
            <v>Prorroga</v>
          </cell>
          <cell r="V453"/>
          <cell r="W453"/>
        </row>
        <row r="454">
          <cell r="A454"/>
          <cell r="B454">
            <v>232</v>
          </cell>
          <cell r="C454">
            <v>44889</v>
          </cell>
          <cell r="E454" t="str">
            <v>proceso de contratación Diana Paola Gonzalez Lizcano</v>
          </cell>
          <cell r="F454">
            <v>335</v>
          </cell>
          <cell r="M454" t="str">
            <v>Realizar apoyo técnico para las incidencias que se presenten en el aula virtual y las actividades de desarrollos evolutivos que permitan garantizar el desempeño del aula virtual del INS</v>
          </cell>
          <cell r="N454" t="str">
            <v>Directa prestación de servicios</v>
          </cell>
          <cell r="V454"/>
          <cell r="W454"/>
        </row>
        <row r="455">
          <cell r="A455"/>
          <cell r="B455">
            <v>231</v>
          </cell>
          <cell r="C455">
            <v>44888</v>
          </cell>
          <cell r="E455" t="str">
            <v>Radicación proceso DAREN BARRETO</v>
          </cell>
          <cell r="F455">
            <v>339</v>
          </cell>
          <cell r="M455" t="str">
            <v>Apoyar labores administrativas y contables, relacionadas con la gestión de pagos y demás tareas que incluyen proyección de informes financieros, y publicación de documentos en el marco de la ejecución de los proyectos que integran el Patrimonio Autónomo Fondo Especial de investigaciones del INS, especialmente lo relacionado con la oportunidad de financiación (NOFO) número CDC-RFA-GH-20-003</v>
          </cell>
          <cell r="N455" t="str">
            <v>Directa prestación de servicios</v>
          </cell>
          <cell r="V455"/>
          <cell r="W455"/>
        </row>
        <row r="456">
          <cell r="A456"/>
          <cell r="B456">
            <v>230</v>
          </cell>
          <cell r="C456">
            <v>44888</v>
          </cell>
          <cell r="E456" t="str">
            <v>Proceso contractual Johan González Sanchez</v>
          </cell>
          <cell r="F456">
            <v>335</v>
          </cell>
          <cell r="M456" t="str">
            <v>Realizar actividades de los procesos de calidad y gestión del Programa FETP y administrar el aula virtual 4.0 del INS</v>
          </cell>
          <cell r="N456" t="str">
            <v>Directa prestación de servicios</v>
          </cell>
          <cell r="V456"/>
          <cell r="W456"/>
        </row>
        <row r="457">
          <cell r="A457"/>
          <cell r="B457">
            <v>229</v>
          </cell>
          <cell r="C457">
            <v>44884</v>
          </cell>
          <cell r="E457" t="str">
            <v>Proceso operador logístico Comercializadora Orikua Sas</v>
          </cell>
          <cell r="F457" t="str">
            <v>312| 315| 335| 323| 323| 323| 323| 323| 323| 330-3| 338| 360</v>
          </cell>
          <cell r="M457" t="str">
            <v>Prestación de servicios de un operador logístico con cobertura en todo el territorio nacional, para la organización, administración, ejecución y demás acciones necesarias para la realización de eventos, reuniones y demás actividades requeridas para el cumplimiento de los objetivos de los diferentes proyectos de investigación cuyos recursos se encuentran en el patrimonio autónomo FEI.</v>
          </cell>
          <cell r="N457" t="str">
            <v>Invitación Pública</v>
          </cell>
          <cell r="V457">
            <v>44994</v>
          </cell>
          <cell r="W457"/>
        </row>
        <row r="458">
          <cell r="A458"/>
          <cell r="B458">
            <v>228</v>
          </cell>
          <cell r="C458">
            <v>44883</v>
          </cell>
          <cell r="E458" t="str">
            <v>CPS Fabián Campo</v>
          </cell>
          <cell r="F458">
            <v>344</v>
          </cell>
          <cell r="M458" t="str">
            <v>Apoyar en la traducción oral y/o simultánea de documentos técnicos y científicos derivados de los proyectos para el cumplimiento de los objetivos propuestos, con el fin de divulgar los resultados según lineamientos de la Dirección de Vigilancia y Análisis del Riesgo en Salud Pública</v>
          </cell>
          <cell r="N458" t="str">
            <v>Directa prestación de servicios</v>
          </cell>
          <cell r="V458"/>
          <cell r="W458"/>
        </row>
        <row r="459">
          <cell r="A459"/>
          <cell r="B459">
            <v>227</v>
          </cell>
          <cell r="C459">
            <v>44883</v>
          </cell>
          <cell r="E459" t="str">
            <v>Modificación Angela Sepúlveda</v>
          </cell>
          <cell r="F459">
            <v>338</v>
          </cell>
          <cell r="M459" t="str">
            <v>Prestar sus servicios en favor del INS, para apoyar al equipo de comunicaciones y TICS en el desarrollo de piezas gráficas, y comunicativas, de tal forma que, permitan al INS cumplir las obligaciones contractuales adquiridas a través del proyecto NOFO con número CDC-RFA-CK21-2106 que se desarrolla a través del Grupo de Microbiología.</v>
          </cell>
          <cell r="N459" t="str">
            <v>Modificacion</v>
          </cell>
          <cell r="V459"/>
          <cell r="W459"/>
        </row>
        <row r="460">
          <cell r="A460"/>
          <cell r="B460">
            <v>226</v>
          </cell>
          <cell r="C460">
            <v>44882</v>
          </cell>
          <cell r="E460" t="str">
            <v>estudios previos de Katherine Russi Parra</v>
          </cell>
          <cell r="F460">
            <v>337</v>
          </cell>
          <cell r="M460" t="str">
            <v>Prestar sus servicios profesionales para la actualización del tablero de visualización de información en el marco del proyecto “Exceso de mortalidad durante la pandemia por Covid-19 en Colombia”</v>
          </cell>
          <cell r="N460" t="str">
            <v>Directa prestación de servicios</v>
          </cell>
          <cell r="V460"/>
          <cell r="W460"/>
        </row>
        <row r="461">
          <cell r="A461"/>
          <cell r="B461">
            <v>225</v>
          </cell>
          <cell r="C461">
            <v>44880</v>
          </cell>
          <cell r="E461" t="str">
            <v>Proceso de contratación equipo Claudia Huguett - Wilson Aguilar</v>
          </cell>
          <cell r="F461">
            <v>322</v>
          </cell>
          <cell r="M461" t="str">
            <v>Apoyar la actualización permanente del sistema de información para la vigilancia en salud pública en cualquiera de los componentes de la Suite Sivigila 4.0</v>
          </cell>
          <cell r="N461" t="str">
            <v>Directa prestación de servicios</v>
          </cell>
          <cell r="V461"/>
          <cell r="W461"/>
        </row>
        <row r="462">
          <cell r="A462"/>
          <cell r="B462">
            <v>224</v>
          </cell>
          <cell r="C462">
            <v>44880</v>
          </cell>
          <cell r="E462" t="str">
            <v>Proceso de contratación equipo Claudia Huguett - Victor Casallas</v>
          </cell>
          <cell r="F462">
            <v>322</v>
          </cell>
          <cell r="M462" t="str">
            <v>Brindar apoyo en la realización de acciones tendientes a mantener la operación de la plataforma SIGIVILA 4.0.</v>
          </cell>
          <cell r="N462" t="str">
            <v>Directa prestación de servicios</v>
          </cell>
          <cell r="V462"/>
          <cell r="W462"/>
        </row>
        <row r="463">
          <cell r="A463"/>
          <cell r="B463">
            <v>223</v>
          </cell>
          <cell r="C463">
            <v>44880</v>
          </cell>
          <cell r="E463" t="str">
            <v>Proceso de contratación equipo Claudia Huguett - Veronica Tangarife</v>
          </cell>
          <cell r="F463">
            <v>322</v>
          </cell>
          <cell r="M463" t="str">
            <v>Apoyar la actualización permanente del sistema de información para la vigilancia en salud pública en cualquiera de los componentes de la Suite Sivigila 4.0</v>
          </cell>
          <cell r="N463" t="str">
            <v>Directa prestación de servicios</v>
          </cell>
          <cell r="V463"/>
          <cell r="W463"/>
        </row>
        <row r="464">
          <cell r="A464"/>
          <cell r="B464">
            <v>222</v>
          </cell>
          <cell r="C464">
            <v>44880</v>
          </cell>
          <cell r="E464" t="str">
            <v>Proceso de contratación equipo Claudia Huguett -Karl Roa</v>
          </cell>
          <cell r="F464">
            <v>322</v>
          </cell>
          <cell r="M464" t="str">
            <v>Brindar oportuna gestión y tramite a los procesos administrativos, jurídicos y/o de índole contractual que se requieran en virtud de la vigilancia en salud pública</v>
          </cell>
          <cell r="N464" t="str">
            <v>Directa prestación de servicios</v>
          </cell>
          <cell r="V464"/>
          <cell r="W464"/>
        </row>
        <row r="465">
          <cell r="A465"/>
          <cell r="B465">
            <v>221</v>
          </cell>
          <cell r="C465">
            <v>44880</v>
          </cell>
          <cell r="E465" t="str">
            <v>Proceso de contratación equipo Claudia Huguett  - Juan Carlos Leon</v>
          </cell>
          <cell r="F465">
            <v>322</v>
          </cell>
          <cell r="M465" t="str">
            <v>Brindar el soporte requerido a los componentes de la suite de Sivigila 4.0 para garantizar su operación en el país</v>
          </cell>
          <cell r="N465" t="str">
            <v>Directa prestación de servicios</v>
          </cell>
          <cell r="V465"/>
          <cell r="W465"/>
        </row>
        <row r="466">
          <cell r="A466"/>
          <cell r="B466">
            <v>220</v>
          </cell>
          <cell r="C466">
            <v>44880</v>
          </cell>
          <cell r="E466" t="str">
            <v>Proceso de contratación equipo Claudia Huguett - Alexander Buitrago</v>
          </cell>
          <cell r="F466">
            <v>322</v>
          </cell>
          <cell r="M466" t="str">
            <v>Apoyar la actualización permanente del sistema de información para la vigilancia en salud pública en cualquiera de los componentes de la Suite Sivigila 4.0</v>
          </cell>
          <cell r="N466" t="str">
            <v>Directa prestación de servicios</v>
          </cell>
          <cell r="V466"/>
          <cell r="W466"/>
        </row>
        <row r="467">
          <cell r="A467"/>
          <cell r="B467" t="str">
            <v>219-2</v>
          </cell>
          <cell r="C467">
            <v>44880</v>
          </cell>
          <cell r="E467" t="str">
            <v>Insumos proyecto Micobacterias</v>
          </cell>
          <cell r="F467">
            <v>307</v>
          </cell>
          <cell r="M467" t="str">
            <v>Adquirir reactivos para el desarrollo de las actividades del laboratorio de Micobacteriaspara la ejecución del proyecto “Determinación in vitro del potencial antituberculoso de moléculas de origen sintético frente aislamientos resistentes de Mycobacterium   tuberculosis   y   a   condiciones   no-replicativas,   como   posible   fuente   de   nuevos   medicamentos antituberculosis”</v>
          </cell>
          <cell r="N467" t="str">
            <v>Invitación Privada</v>
          </cell>
          <cell r="V467"/>
          <cell r="W467"/>
        </row>
        <row r="468">
          <cell r="A468"/>
          <cell r="B468" t="str">
            <v>219-1</v>
          </cell>
          <cell r="C468">
            <v>44880</v>
          </cell>
          <cell r="E468" t="str">
            <v>Insumos proyecto Micobacterias</v>
          </cell>
          <cell r="F468">
            <v>307</v>
          </cell>
          <cell r="M468" t="str">
            <v>Adquirir reactivos para el desarrollo de las actividades del laboratorio de Micobacteriaspara la ejecución del proyecto “Determinación in vitro del potencial antituberculoso de moléculas de origen sintético frente aislamientos resistentes de Mycobacterium   tuberculosis   y   a   condiciones   no-replicativas,   como   posible   fuente   de   nuevos   medicamentos antituberculosis”</v>
          </cell>
          <cell r="N468" t="str">
            <v>Invitación Privada</v>
          </cell>
          <cell r="V468"/>
          <cell r="W468"/>
        </row>
        <row r="469">
          <cell r="A469"/>
          <cell r="B469">
            <v>218</v>
          </cell>
          <cell r="C469">
            <v>44876</v>
          </cell>
          <cell r="E469" t="str">
            <v>Adquisición tarjeta gráfica de computador</v>
          </cell>
          <cell r="F469">
            <v>330</v>
          </cell>
          <cell r="M469"/>
          <cell r="N469"/>
          <cell r="V469"/>
          <cell r="W469"/>
        </row>
        <row r="470">
          <cell r="A470"/>
          <cell r="B470">
            <v>217</v>
          </cell>
          <cell r="C470">
            <v>44876</v>
          </cell>
          <cell r="E470" t="str">
            <v>Prórroga JIMSA FEI-INS 130-2022</v>
          </cell>
          <cell r="F470">
            <v>322</v>
          </cell>
          <cell r="M470"/>
          <cell r="N470"/>
          <cell r="V470"/>
          <cell r="W470"/>
        </row>
        <row r="471">
          <cell r="A471"/>
          <cell r="B471">
            <v>216</v>
          </cell>
          <cell r="C471">
            <v>44874</v>
          </cell>
          <cell r="E471" t="str">
            <v>proceso contractual de la profesional para ser la Gerente Administrativa Angela Pacheco</v>
          </cell>
          <cell r="F471">
            <v>339</v>
          </cell>
          <cell r="M471" t="str">
            <v>Apoyar en el seguimiento de todas las actividades administrativas y financieras necesarias para la completa ejecución del proyecto titulado “Excelencia en Investigación de Enfermedades Emergentes y Reemergentes de Interés en Salud Pública en Colombia en el Instituto Nacional de Salud</v>
          </cell>
          <cell r="N471" t="str">
            <v>Directa prestación de servicios</v>
          </cell>
          <cell r="V471"/>
          <cell r="W471"/>
        </row>
        <row r="472">
          <cell r="A472"/>
          <cell r="B472">
            <v>215</v>
          </cell>
          <cell r="C472">
            <v>44874</v>
          </cell>
          <cell r="E472" t="str">
            <v>Proceso de contratación - Aylin Agudelo Cardona</v>
          </cell>
          <cell r="F472">
            <v>344</v>
          </cell>
          <cell r="M472" t="str">
            <v>Realizar acciones administrativas para el seguimiento de los proyectos de infecciones asociadas a la atención en salud</v>
          </cell>
          <cell r="N472" t="str">
            <v>Directa prestación de servicios</v>
          </cell>
          <cell r="V472"/>
          <cell r="W472"/>
        </row>
        <row r="473">
          <cell r="A473"/>
          <cell r="B473">
            <v>214</v>
          </cell>
          <cell r="C473">
            <v>44873</v>
          </cell>
          <cell r="E473" t="str">
            <v>Documentos para Invitación Privada IPS</v>
          </cell>
          <cell r="F473">
            <v>330</v>
          </cell>
          <cell r="M473" t="str">
            <v xml:space="preserve">Identificar y caracterizar las condiciones del estado general salud de los trabajadores de la salud incluidos en el presente estudio al inicio y al final de la intervención, en el marco del proyecto: Efectos de la terapia de inmersión en la naturaleza “Vitamina N” sobre los niveles de estrés en trabajadores de la salud en la ciudad de Bogotá: un estudio de evaluación de intervención, 2022 – 2024. 
 </v>
          </cell>
          <cell r="N473" t="str">
            <v>Invitación Privada</v>
          </cell>
          <cell r="V473">
            <v>45009</v>
          </cell>
          <cell r="W473"/>
        </row>
        <row r="474">
          <cell r="A474"/>
          <cell r="B474">
            <v>213</v>
          </cell>
          <cell r="C474">
            <v>44873</v>
          </cell>
          <cell r="E474" t="str">
            <v>RADICACION INICIO PROCESO INVITACION PUBLICA CUIDA CHAGAS</v>
          </cell>
          <cell r="F474">
            <v>323</v>
          </cell>
          <cell r="M474" t="str">
            <v>Adquirir equipos de cómputo, tabletas y periféricos con su respectivo licenciamiento, los cuales estarán orientados al registro, depuración, análisis de información, generación de indicadores e impresión, en el marco del proyecto “Hacia la eliminación de la transmisión congénita de la enfermedad de Chagas en América Latina”.</v>
          </cell>
          <cell r="N474"/>
          <cell r="V474"/>
          <cell r="W474"/>
        </row>
        <row r="475">
          <cell r="A475"/>
          <cell r="B475">
            <v>212</v>
          </cell>
          <cell r="C475">
            <v>44867</v>
          </cell>
          <cell r="E475" t="str">
            <v>Solicitud de trámite de contratación ­Proceso Tiquetes</v>
          </cell>
          <cell r="F475" t="str">
            <v>312| 313| 315| 322| 335| 323|323| 338| 339| 344| 341</v>
          </cell>
          <cell r="M475" t="str">
            <v>Suministro de tiquetes aéreos en rutas nacionales e internacionales, para la ejecución de actividades requeridas para el cumplimiento de los objetivos de los diferentes proyectos de investigación cuyos recursos se encuentran en el patrimonio autónomo FEI.</v>
          </cell>
          <cell r="N475" t="str">
            <v>Invitación Pública</v>
          </cell>
          <cell r="V475"/>
          <cell r="W475" t="str">
            <v>OBSERVACIONES ADICIONALES A INCLUIR EN EL DOCUMENTO CONTRACTUAL: La imputación presupuestal de los CDRs quedaría de la siguiente manera: SIFI 312 - CDR 421: $3.000.000 | SIFI 313 - CDR 483: $2.500.000 | SIFI 315 - CDR 219: $2.500.000 | SIFI 322 - CDR 562: $146.930.149 | SIFI 335 - CDR 563: $153.069.851 | SIFI 323 - CDR 578: $22.907.791 |  SIFI 323 - CDR 579: $24.085.600 | SIFI 338 - CDR 580: $15.325.608 | SIFI 339 - CDR 574: $10.000.000 | SIFI 344 - CDR 577: $18.000.000 | SIFI 341 - CDR 566: $4.500.000</v>
          </cell>
        </row>
        <row r="476">
          <cell r="A476"/>
          <cell r="B476">
            <v>211</v>
          </cell>
          <cell r="C476">
            <v>44862</v>
          </cell>
          <cell r="E476" t="str">
            <v>adicación Octubre 2022 - Carpetas Documentos contratación proyecto 1 y 2 IAAS - CDC Luis Torres</v>
          </cell>
          <cell r="F476">
            <v>344</v>
          </cell>
          <cell r="M476" t="str">
            <v xml:space="preserve">Prestar servicios profesionales para realizar de manejo de base de datos y desarrollo de herramientas para la optimización de procesos de análisis de información en salud pública como insumo para la vigilancia 
 </v>
          </cell>
          <cell r="N476" t="str">
            <v>Directa prestación de servicios</v>
          </cell>
          <cell r="V476"/>
          <cell r="W476"/>
        </row>
        <row r="477">
          <cell r="A477"/>
          <cell r="B477">
            <v>210</v>
          </cell>
          <cell r="C477">
            <v>44862</v>
          </cell>
          <cell r="E477" t="str">
            <v>adicación Octubre 2022 - Carpetas Documentos contratación proyecto 1 y 2 IAAS - CDC Carolina AVILA</v>
          </cell>
          <cell r="F477">
            <v>344</v>
          </cell>
          <cell r="M477" t="str">
            <v>realizar actividades de análisis de eventos transmisibles de interés en salud pública con altos 
estándares de calidad.</v>
          </cell>
          <cell r="N477" t="str">
            <v>Directa prestación de servicios</v>
          </cell>
          <cell r="V477"/>
          <cell r="W477"/>
        </row>
        <row r="478">
          <cell r="A478"/>
          <cell r="B478">
            <v>209</v>
          </cell>
          <cell r="C478">
            <v>44862</v>
          </cell>
          <cell r="E478" t="str">
            <v>adicación Octubre 2022 - Carpetas Documentos contratación proyecto 1 y 2 IAAS - CDC XIMENA CASTRO</v>
          </cell>
          <cell r="F478">
            <v>344</v>
          </cell>
          <cell r="M478" t="str">
            <v xml:space="preserve">Apoyar actividades de epidemiologia para recoger y analizar información de los eventos de interés en salud pública transmisibles con énfasis en IAAS según lineamientos del Instituto Nacional de Salud </v>
          </cell>
          <cell r="N478" t="str">
            <v>Directa prestación de servicios</v>
          </cell>
          <cell r="V478"/>
          <cell r="W478"/>
        </row>
        <row r="479">
          <cell r="A479"/>
          <cell r="B479">
            <v>208</v>
          </cell>
          <cell r="C479">
            <v>44855</v>
          </cell>
          <cell r="E479" t="str">
            <v>Proceso Contractual Profesional Apoyo Administrativo SIFI 341-Harvard Luz Aleida Moreno</v>
          </cell>
          <cell r="F479">
            <v>341</v>
          </cell>
          <cell r="M479" t="str">
            <v>Brindar apoyo administrativo y financiero, necesario para realizar los diferentes procesos de contratación y trámites administrativos en el marco del proyecto titulado “Fortalecimiento de la vigilancia molecular de la resistencia a antimaláricos y deleción del gen Pfhrp2 en Colombia”</v>
          </cell>
          <cell r="N479" t="str">
            <v>Directa prestación de servicios</v>
          </cell>
          <cell r="V479"/>
          <cell r="W479"/>
        </row>
        <row r="480">
          <cell r="A480"/>
          <cell r="B480">
            <v>207</v>
          </cell>
          <cell r="C480">
            <v>44855</v>
          </cell>
          <cell r="E480" t="str">
            <v>proceso contratación Carlos Hernandez</v>
          </cell>
          <cell r="F480">
            <v>335</v>
          </cell>
          <cell r="M480" t="str">
            <v>Apoyar las actividades de entrenamiento territorial para los equipos de respuesta inmediata para el fortalecimiento de las capacidades básicas para la vigilancia en salud pública a nivel local</v>
          </cell>
          <cell r="N480" t="str">
            <v>Directa prestación de servicios</v>
          </cell>
          <cell r="V480"/>
          <cell r="W480"/>
        </row>
        <row r="481">
          <cell r="A481"/>
          <cell r="B481">
            <v>206</v>
          </cell>
          <cell r="C481">
            <v>44854</v>
          </cell>
          <cell r="E481" t="str">
            <v>IVONNIE ADRIANA ALAYON CALDERON</v>
          </cell>
          <cell r="F481">
            <v>335</v>
          </cell>
          <cell r="M481" t="str">
            <v>Prestar servicios profesionales para para apoyar la evaluación de los atributos de la vigilancia rutinaria de infecciones asociadas a la atención en salud, resistencia y consumo de antibióticos</v>
          </cell>
          <cell r="N481" t="str">
            <v>adicion y prorroga</v>
          </cell>
          <cell r="V481"/>
          <cell r="W481"/>
        </row>
        <row r="482">
          <cell r="A482"/>
          <cell r="B482">
            <v>205</v>
          </cell>
          <cell r="C482">
            <v>44853</v>
          </cell>
          <cell r="E482" t="str">
            <v>Solicitud de trámite contractual Doris Aguilera</v>
          </cell>
          <cell r="F482">
            <v>302</v>
          </cell>
          <cell r="M482" t="str">
            <v>Apoyar a la Secretaria General en el desarrollo de actividades de orden Administrativo y Financiero, de igual forma prestar asesoría en el análisis de datos para los procesos contractuales y de gestión</v>
          </cell>
          <cell r="N482" t="str">
            <v>Directa prestación de servicios</v>
          </cell>
          <cell r="V482"/>
          <cell r="W482"/>
        </row>
        <row r="483">
          <cell r="A483"/>
          <cell r="B483">
            <v>204</v>
          </cell>
          <cell r="C483">
            <v>44853</v>
          </cell>
          <cell r="E483" t="str">
            <v>Solicitud contratación Silvia Juliana Valdivieso Bohórquez</v>
          </cell>
          <cell r="F483">
            <v>323</v>
          </cell>
          <cell r="M483" t="str">
            <v>Prestación de servicios profesionales para apoyar en la ejecución local como asistente de campo del departamento de Boyacá dentro del proyecto denominado “Hacia la eliminación de la transmisión congénita de la enfermedad de Chagas en América Latina’’.</v>
          </cell>
          <cell r="N483" t="str">
            <v>Directa prestación de servicios</v>
          </cell>
          <cell r="V483"/>
          <cell r="W483"/>
        </row>
        <row r="484">
          <cell r="A484"/>
          <cell r="B484">
            <v>203</v>
          </cell>
          <cell r="C484">
            <v>44846</v>
          </cell>
          <cell r="E484" t="str">
            <v>Contratación Nelson Pinto Chacón</v>
          </cell>
          <cell r="F484">
            <v>323</v>
          </cell>
          <cell r="M484" t="str">
            <v>Prestación de servicios profesionales para apoyar en el diseño de la estrategia local de comunicación y participación de la comunidad en el proyecto “Hacia la eliminación de la transmisión congénita de la enfermedad de Chagas en América Latina’’</v>
          </cell>
          <cell r="N484" t="str">
            <v>Directa prestación de servicios</v>
          </cell>
          <cell r="V484"/>
          <cell r="W484"/>
        </row>
        <row r="485">
          <cell r="A485"/>
          <cell r="B485">
            <v>202</v>
          </cell>
          <cell r="C485">
            <v>44846</v>
          </cell>
          <cell r="E485" t="str">
            <v>Invitación Pública para realizar el mantenimiento evolutivo del aula virtual 4.0 del INS</v>
          </cell>
          <cell r="F485">
            <v>335</v>
          </cell>
          <cell r="M485" t="str">
            <v>Prestar servicios profesionales para realizar el mantenimiento evolutivo del aula virtual 4.0 del INS, según requerimientos de la Dirección de Vigilancia y Análisis del Riesgo -DVARSP</v>
          </cell>
          <cell r="N485" t="str">
            <v>Invitación Pública</v>
          </cell>
          <cell r="V485"/>
          <cell r="W485"/>
        </row>
        <row r="486">
          <cell r="A486"/>
          <cell r="B486">
            <v>201</v>
          </cell>
          <cell r="C486">
            <v>44846</v>
          </cell>
          <cell r="E486" t="str">
            <v>SOLICITUD DE PRÓRROGA CONTRATO PAFEI 122-2020 María Camila Lesmes Parra</v>
          </cell>
          <cell r="F486">
            <v>307</v>
          </cell>
          <cell r="M486" t="str">
            <v>Desarrollar y someter su trabajo de grado de Maestría, el cual consistirá en una aproximación al planteamiento de un esquema de Sistema de Alerta Temprana (SAT) piloto para el seguimiento del riesgo de dengue en tres municipios del departamento del Cauca, en el marco del proyecto ”Estratificación espacial del dengue basado en la identificación de factores de riesgo: un ensayo piloto en el departamento del Cauca”. Código 210484467217 .</v>
          </cell>
          <cell r="N486" t="str">
            <v>adicion y prorroga</v>
          </cell>
          <cell r="V486"/>
          <cell r="W486"/>
        </row>
        <row r="487">
          <cell r="A487"/>
          <cell r="B487" t="str">
            <v>200-2</v>
          </cell>
          <cell r="C487">
            <v>44840</v>
          </cell>
          <cell r="E487" t="str">
            <v>EP invitación privada compra equipos de laboratorio proyecto 777 de 2018</v>
          </cell>
          <cell r="F487">
            <v>307</v>
          </cell>
          <cell r="M487" t="str">
            <v>Adquirir una incubadora de CO2 y una pipeta multicanal, para ser usados en el desarrollo del proyecto 777 de 2018, que tiene como objeto “Determinación in vitro del potencial antituberculoso de moléculas de origen sintético frente aislamientos resistentes de Mycobacterium tuberculosis y a condiciones no-replicativas, como posible fuente de nuevos medicamentos antituberculosis”, y suscrito entre el Instituto Nacional de Salud y MINCIENCIAS</v>
          </cell>
          <cell r="N487" t="str">
            <v>Invitación Privada</v>
          </cell>
          <cell r="V487"/>
          <cell r="W487"/>
        </row>
        <row r="488">
          <cell r="A488"/>
          <cell r="B488" t="str">
            <v>200-1</v>
          </cell>
          <cell r="C488">
            <v>44840</v>
          </cell>
          <cell r="E488" t="str">
            <v>EP invitación privada compra equipos de laboratorio proyecto 777 de 2018</v>
          </cell>
          <cell r="F488">
            <v>307</v>
          </cell>
          <cell r="M488" t="str">
            <v>Adquirir una incubadora de CO2 y una pipeta multicanal, para ser usados en el desarrollo del proyecto 777 de 2018, que tiene como objeto “Determinación in vitro del potencial antituberculoso de moléculas de origen sintético frente aislamientos resistentes de Mycobacterium tuberculosis y a condiciones no-replicativas, como posible fuente de nuevos medicamentos antituberculosis”, y suscrito entre el Instituto Nacional de Salud y MINCIENCIAS</v>
          </cell>
          <cell r="N488" t="str">
            <v>Invitación Privada</v>
          </cell>
          <cell r="V488"/>
          <cell r="W488"/>
        </row>
        <row r="489">
          <cell r="A489"/>
          <cell r="B489">
            <v>199</v>
          </cell>
          <cell r="C489">
            <v>44839</v>
          </cell>
          <cell r="E489" t="str">
            <v>Proceso contractual Nidia Patricia Orjuela</v>
          </cell>
          <cell r="F489">
            <v>337</v>
          </cell>
          <cell r="M489" t="str">
            <v>Apoyar al Observatorio Nacional de Salud en las actividades relacionadas con el estudio del exceso de mortalidad durante la pandemia COVID-19 en Colombia y sus desigualdades sociales.</v>
          </cell>
          <cell r="N489" t="str">
            <v>Directa prestación de servicios</v>
          </cell>
          <cell r="V489"/>
          <cell r="W489"/>
        </row>
        <row r="490">
          <cell r="A490"/>
          <cell r="B490">
            <v>198</v>
          </cell>
          <cell r="C490">
            <v>44827</v>
          </cell>
          <cell r="E490" t="str">
            <v>Proceso Mayra Alejandra Cisneros</v>
          </cell>
          <cell r="F490">
            <v>302</v>
          </cell>
          <cell r="M490" t="str">
            <v>Prestar servicios profesionales especializados para asesorar jurídica y contractualmente al Grupo Fondo Especial para Investigaciones-FEI del Instituto Nacional de Salud, y apoyar la gestión de los procesos de contratación financiados a través del Fondo</v>
          </cell>
          <cell r="N490" t="str">
            <v>Directa prestación de servicios</v>
          </cell>
          <cell r="V490"/>
          <cell r="W490"/>
        </row>
        <row r="491">
          <cell r="A491"/>
          <cell r="B491">
            <v>197</v>
          </cell>
          <cell r="C491">
            <v>44826</v>
          </cell>
          <cell r="E491" t="str">
            <v xml:space="preserve">EP PERSONAL CIENTIFICO SIFI 304 Miguel Angel Triana </v>
          </cell>
          <cell r="F491">
            <v>304</v>
          </cell>
          <cell r="M491" t="str">
            <v>Realizar las actividades de investigación pertinentes para determinar la neutralización de los venenos de serpientes corales enmarco de proyecto “caracterización bioquímica y biológica del veneno de las corales colombianas..." MinCiencias código 210477758348</v>
          </cell>
          <cell r="N491" t="str">
            <v>Directa prestación de servicios</v>
          </cell>
          <cell r="V491"/>
          <cell r="W491"/>
        </row>
        <row r="492">
          <cell r="A492"/>
          <cell r="B492">
            <v>196</v>
          </cell>
          <cell r="C492">
            <v>44825</v>
          </cell>
          <cell r="E492" t="str">
            <v>Contratación Gerente del Proyecto CDC Nofo No. NU3HCK000019 Jonathan Rozo</v>
          </cell>
          <cell r="F492">
            <v>360</v>
          </cell>
          <cell r="M492" t="str">
            <v>Apoyar en el seguimiento de todas las actividades administrativas y financieras necesarias para la completa ejecución del Proyecto “Component 2 – Improve Capacity to Detect and Monitor Emerging Antimicrobial Resistance: Enhance capacity to detect and monitor emerging antimicrobial resistance in healthcare settings, enteric pathogens, invasive bacterial and respiratory pathogens, and N. gonorrhoeae in Colombia</v>
          </cell>
          <cell r="N492" t="str">
            <v>Directa prestación de servicios</v>
          </cell>
          <cell r="V492"/>
          <cell r="W492"/>
        </row>
        <row r="493">
          <cell r="A493"/>
          <cell r="B493">
            <v>195</v>
          </cell>
          <cell r="C493">
            <v>44823</v>
          </cell>
          <cell r="E493" t="str">
            <v>Adiciones y Prorrogas Equipo Exceso de Muertes  FEI-INS 037 Claudia Mora</v>
          </cell>
          <cell r="F493">
            <v>337</v>
          </cell>
          <cell r="M493" t="str">
            <v xml:space="preserve">Prestar sus servicios profesionales para desarrollar las actividades para apoyar la construcción de los instrumentos necesarios para la recolección, consolidación, depuración y análisis de la información generada en el marco de la estrategia "Exceso de mortalidad durante la pandemia COVID-19 en Colombia” </v>
          </cell>
          <cell r="N493" t="str">
            <v>adicion y prorroga</v>
          </cell>
          <cell r="V493"/>
          <cell r="W493"/>
        </row>
        <row r="494">
          <cell r="A494"/>
          <cell r="B494">
            <v>194</v>
          </cell>
          <cell r="C494">
            <v>44823</v>
          </cell>
          <cell r="E494" t="str">
            <v>Adiciones y Prorrogas Equipo Exceso de Muertes  FEI-INS 049- Yesid Rojas</v>
          </cell>
          <cell r="F494">
            <v>337</v>
          </cell>
          <cell r="M494" t="str">
            <v xml:space="preserve">“Prestar sus servicios de apoyo a la gestión para desarrollar las actividades relacionadas con la revisión y ajuste de causas de muerte y selección de causa básica de defunción, en la información recopilada dentro del desarrollo de la estrategia "Exceso de mortalidad durante la pandemia COVID-19 en Colombia". </v>
          </cell>
          <cell r="N494" t="str">
            <v>adicion y prorroga</v>
          </cell>
          <cell r="V494"/>
          <cell r="W494"/>
        </row>
        <row r="495">
          <cell r="A495"/>
          <cell r="B495">
            <v>193</v>
          </cell>
          <cell r="C495">
            <v>44823</v>
          </cell>
          <cell r="E495" t="str">
            <v>Adiciones y Prorrogas Equipo Exceso de Muertes  FEI-INS 012-2022 Laura Berrio</v>
          </cell>
          <cell r="F495">
            <v>337</v>
          </cell>
          <cell r="M495" t="str">
            <v>Prestar sus servicios profesionales para apoyar las actividades de recolección, consolidación, revisión y análisis de datos, en el marco de la estrategia "Exceso de mortalidad durante la pandemia COVID-19 en Colombia"</v>
          </cell>
          <cell r="N495" t="str">
            <v>adicion y prorroga</v>
          </cell>
          <cell r="V495"/>
          <cell r="W495"/>
        </row>
        <row r="496">
          <cell r="A496"/>
          <cell r="B496">
            <v>192</v>
          </cell>
          <cell r="C496">
            <v>44823</v>
          </cell>
          <cell r="E496" t="str">
            <v>Adiciones y Prorrogas Equipo Exceso de Muertes  FEI-INS 048-2022 Diana Urrego</v>
          </cell>
          <cell r="F496">
            <v>337</v>
          </cell>
          <cell r="M496" t="str">
            <v xml:space="preserve">“Prestar sus servicios profesionales para apoyar las actividades de recolección, consolidación, revisión y análisis de datos, en el marco de la estrategia "Exceso de mortalidad durante la pandemia COVID-19 en Colombia” </v>
          </cell>
          <cell r="N496" t="str">
            <v>adicion y prorroga</v>
          </cell>
          <cell r="V496"/>
          <cell r="W496"/>
        </row>
        <row r="497">
          <cell r="A497"/>
          <cell r="B497">
            <v>191</v>
          </cell>
          <cell r="C497">
            <v>44823</v>
          </cell>
          <cell r="E497" t="str">
            <v>Adiciones y Prorrogas Equipo Exceso de Muertes  FEI-INS 013 Nidia Orjuela</v>
          </cell>
          <cell r="F497">
            <v>337</v>
          </cell>
          <cell r="M497" t="str">
            <v xml:space="preserve">“Prestar sus servicios profesionales para apoyar las actividades de recolección, consolidación, revisión y análisis de datos, en el marco de la estrategia "Exceso de mortalidad durante la pandemia COVID-19 en Colombia". </v>
          </cell>
          <cell r="N497" t="str">
            <v>adicion y prorroga</v>
          </cell>
          <cell r="V497"/>
          <cell r="W497"/>
        </row>
        <row r="498">
          <cell r="A498"/>
          <cell r="B498">
            <v>190</v>
          </cell>
          <cell r="C498">
            <v>44823</v>
          </cell>
          <cell r="E498" t="str">
            <v>Prórroga Contrato FEI-INS 008-2022</v>
          </cell>
          <cell r="F498">
            <v>335</v>
          </cell>
          <cell r="M498" t="str">
            <v>Prestar servicios para la modernización del centro de cableado estructurado del Bloque E del INS, incluyendo instalación de puntos de red en el laboratorio de modelado y compra de equipos e insumos</v>
          </cell>
          <cell r="N498" t="str">
            <v>Prorroga</v>
          </cell>
          <cell r="V498"/>
          <cell r="W498"/>
        </row>
        <row r="499">
          <cell r="A499"/>
          <cell r="B499">
            <v>189</v>
          </cell>
          <cell r="C499">
            <v>44819</v>
          </cell>
          <cell r="E499" t="str">
            <v>Estudios Previos Invitación Publica " Efectos de la terapia de inmersión en la naturaleza “Vitamina N"</v>
          </cell>
          <cell r="F499">
            <v>330</v>
          </cell>
          <cell r="M499" t="str">
            <v>Adquisición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v>
          </cell>
          <cell r="N499"/>
          <cell r="V499"/>
          <cell r="W499"/>
        </row>
        <row r="500">
          <cell r="A500"/>
          <cell r="B500">
            <v>188</v>
          </cell>
          <cell r="C500">
            <v>44819</v>
          </cell>
          <cell r="E500" t="str">
            <v>Adición Laura Andrade cto 051-2021</v>
          </cell>
          <cell r="F500">
            <v>302</v>
          </cell>
          <cell r="M500" t="str">
            <v>Apoyar la gestión contractual de proyectos que se financian a través del FEI, para el proyecto 322 del Instituto Nacional de Salud.</v>
          </cell>
          <cell r="N500" t="str">
            <v>adicion y prorroga</v>
          </cell>
          <cell r="V500"/>
          <cell r="W500"/>
        </row>
        <row r="501">
          <cell r="A501"/>
          <cell r="B501">
            <v>187</v>
          </cell>
          <cell r="C501">
            <v>44819</v>
          </cell>
          <cell r="E501" t="str">
            <v>Adición y prorrogas equipo de maternidad segura Catalina Celis</v>
          </cell>
          <cell r="F501">
            <v>322</v>
          </cell>
          <cell r="M501" t="str">
            <v xml:space="preserve">Prestar servicios profesionales para apoyar el desarrollo de un curso virtual para la vigilancia en salud pública de la maternidad segura </v>
          </cell>
          <cell r="N501" t="str">
            <v>adicion y prorroga</v>
          </cell>
          <cell r="V501"/>
          <cell r="W501"/>
        </row>
        <row r="502">
          <cell r="A502"/>
          <cell r="B502">
            <v>186</v>
          </cell>
          <cell r="C502">
            <v>44819</v>
          </cell>
          <cell r="E502" t="str">
            <v>Adición y prorrogas equipo de maternidad segura Diana Russi</v>
          </cell>
          <cell r="F502">
            <v>322</v>
          </cell>
          <cell r="M502" t="str">
            <v>Prestar servicios profesionales para el desarrollo de acciones Prestar servicios profesionales para el desarrollo de acciones complementarias para la vigilancia en salud pública de la maternidad segura</v>
          </cell>
          <cell r="N502" t="str">
            <v>adicion y prorroga</v>
          </cell>
          <cell r="V502"/>
          <cell r="W502"/>
        </row>
        <row r="503">
          <cell r="A503"/>
          <cell r="B503">
            <v>185</v>
          </cell>
          <cell r="C503">
            <v>44819</v>
          </cell>
          <cell r="E503" t="str">
            <v>Adición y prorrogas equipo de maternidad segura Viviana Pantoja</v>
          </cell>
          <cell r="F503">
            <v>322</v>
          </cell>
          <cell r="M503" t="str">
            <v xml:space="preserve">Prestar servicios profesionales para apoyar el desarrollo de un curso virtual para la vigilancia en salud pública de la maternidad segura. </v>
          </cell>
          <cell r="N503" t="str">
            <v>adicion y prorroga</v>
          </cell>
          <cell r="V503"/>
          <cell r="W503"/>
        </row>
        <row r="504">
          <cell r="A504"/>
          <cell r="B504">
            <v>184</v>
          </cell>
          <cell r="C504">
            <v>44817</v>
          </cell>
          <cell r="E504" t="str">
            <v>Adición y prorrogas contratos equipo FETP Heisel Antolinez</v>
          </cell>
          <cell r="F504">
            <v>322</v>
          </cell>
          <cell r="M504" t="str">
            <v xml:space="preserve">“Apoyar en la traducción escrita inglés-español-inglés, de acuerdo a los requerimientos de la Dirección de Vigilancia y Análisis en Salud Pública" </v>
          </cell>
          <cell r="N504" t="str">
            <v>adicion y prorroga</v>
          </cell>
          <cell r="V504"/>
          <cell r="W504"/>
        </row>
        <row r="505">
          <cell r="A505"/>
          <cell r="B505">
            <v>183</v>
          </cell>
          <cell r="C505">
            <v>44817</v>
          </cell>
          <cell r="E505" t="str">
            <v>Adición y prorrogas contratos equipo FETP Luz Osorio</v>
          </cell>
          <cell r="F505">
            <v>335</v>
          </cell>
          <cell r="M505" t="str">
            <v xml:space="preserve">Realizar actividades para el fortalecimiento de la vigilancia y respuesta en salud pública en zona de frontera y del programa de entrenamiento en epidemiología de campo FETP. </v>
          </cell>
          <cell r="N505" t="str">
            <v>adicion y prorroga</v>
          </cell>
          <cell r="V505"/>
          <cell r="W505"/>
        </row>
        <row r="506">
          <cell r="A506"/>
          <cell r="B506">
            <v>182</v>
          </cell>
          <cell r="C506">
            <v>44817</v>
          </cell>
          <cell r="E506" t="str">
            <v>Adición y prorrogas contratos equipo FETP Yohana Chirva</v>
          </cell>
          <cell r="F506">
            <v>322</v>
          </cell>
          <cell r="M506" t="str">
            <v xml:space="preserve">“Prestar sus servicios profesionales para apoyar las actividades de creación, diagramación y diseño de material visual y audiovisual requerido por el programa de entrenamiento en epidemiología de campo y el aula virtual del INS”. </v>
          </cell>
          <cell r="N506" t="str">
            <v>adicion y prorroga</v>
          </cell>
          <cell r="V506"/>
          <cell r="W506"/>
        </row>
        <row r="507">
          <cell r="A507"/>
          <cell r="B507">
            <v>181</v>
          </cell>
          <cell r="C507">
            <v>44816</v>
          </cell>
          <cell r="E507" t="str">
            <v>Radicación proceso Luisa María Gómez</v>
          </cell>
          <cell r="F507">
            <v>302</v>
          </cell>
          <cell r="M507" t="str">
            <v>Apoyar la gestión contractual y jurídica para proyectos cuyos recursos se encuentran en el Patrimonio Autónomo Fondo Especial para Investigaciones del Instituto Nacional de Salud</v>
          </cell>
          <cell r="N507" t="str">
            <v>Directa prestación de servicios</v>
          </cell>
          <cell r="V507"/>
          <cell r="W507"/>
        </row>
        <row r="508">
          <cell r="A508"/>
          <cell r="B508">
            <v>180</v>
          </cell>
          <cell r="C508">
            <v>44816</v>
          </cell>
          <cell r="E508" t="str">
            <v>Radicación proceso Diego Jiménez</v>
          </cell>
          <cell r="F508">
            <v>302</v>
          </cell>
          <cell r="M508" t="str">
            <v>Apoyar  la  gestión  contractual y  jurídica  para proyectos cuyos  recursos  se  encuentran  en  el Patrimonio  Autónomo Fondo Especial para Investigaciones del Instituto Nacional de Salud</v>
          </cell>
          <cell r="N508" t="str">
            <v>Directa prestación de servicios</v>
          </cell>
          <cell r="V508"/>
          <cell r="W508"/>
        </row>
        <row r="509">
          <cell r="A509"/>
          <cell r="B509">
            <v>179</v>
          </cell>
          <cell r="C509">
            <v>44816</v>
          </cell>
          <cell r="E509" t="str">
            <v>PRÓRROGA EDITORIAL SCRIPTO S.A.S FEI-INS 004-2022</v>
          </cell>
          <cell r="F509">
            <v>322</v>
          </cell>
          <cell r="M509" t="str">
            <v>Prestar el servicio editorial integral que comprenda la edición, corrección de estilo, diseño, diagramación y acompañamiento editorial para la elaboración de  los  materiales  que  apoyen  la difusión  de  resultados  de  las  actividades del proyecto de fortalecimiento del INS.</v>
          </cell>
          <cell r="N509" t="str">
            <v>Prorroga</v>
          </cell>
          <cell r="V509"/>
          <cell r="W509"/>
        </row>
        <row r="510">
          <cell r="A510"/>
          <cell r="B510">
            <v>178</v>
          </cell>
          <cell r="C510">
            <v>44813</v>
          </cell>
          <cell r="E510" t="str">
            <v>Adición y prorroga equipo exceso de mortalidad Jessica Manrique 014-2022</v>
          </cell>
          <cell r="F510">
            <v>337</v>
          </cell>
          <cell r="M510" t="str">
            <v>Prestar sus servicios profesionales para apoyar el desarrollo de las actividades de la estrategia "Exceso de mortalidad durante la pandemia COVID-19 en Colombia</v>
          </cell>
          <cell r="N510" t="str">
            <v>adicion y prorroga</v>
          </cell>
          <cell r="V510"/>
          <cell r="W510"/>
        </row>
        <row r="511">
          <cell r="A511"/>
          <cell r="B511">
            <v>177</v>
          </cell>
          <cell r="C511">
            <v>44813</v>
          </cell>
          <cell r="E511" t="str">
            <v>Adición y prorroga equipo exceso de mortalidad Luis Jose Torres 025-2022</v>
          </cell>
          <cell r="F511">
            <v>337</v>
          </cell>
          <cell r="M511" t="str">
            <v xml:space="preserve">“Prestar sus servicios profesionales para apoyar las actividades de recolección, consolidación, revisión y análisis de datos, en el marco de la estrategia "Exceso de mortalidad durante la pandemia COVID-19 en Colombia" </v>
          </cell>
          <cell r="N511" t="str">
            <v>adicion y prorroga</v>
          </cell>
          <cell r="V511"/>
          <cell r="W511"/>
        </row>
        <row r="512">
          <cell r="A512"/>
          <cell r="B512">
            <v>176</v>
          </cell>
          <cell r="C512">
            <v>44813</v>
          </cell>
          <cell r="E512" t="str">
            <v>Adición y prorroga equipo exceso de mortalidad Khaterine Russi 088-2022</v>
          </cell>
          <cell r="F512">
            <v>337</v>
          </cell>
          <cell r="M512" t="str">
            <v xml:space="preserve">“Prestar sus servicios profesionales especializados en favor del INS, para desarrollar actividades orientadas a la visualización de la información en el marco del proyecto "Exceso de mortalidad durante la pandemia COVID-19 en Colombia" </v>
          </cell>
          <cell r="N512" t="str">
            <v>adicion y prorroga</v>
          </cell>
          <cell r="V512"/>
          <cell r="W512"/>
        </row>
        <row r="513">
          <cell r="A513"/>
          <cell r="B513">
            <v>175</v>
          </cell>
          <cell r="C513">
            <v>44811</v>
          </cell>
          <cell r="E513" t="str">
            <v>Adición y prorroga contrato FEI­INS 045­ 2021 IETS</v>
          </cell>
          <cell r="F513">
            <v>322</v>
          </cell>
          <cell r="M513" t="str">
            <v>Diseñar y desarrollar una caja de herramientas que favorezca la transferencia y diseminación de conocimiento sobre vigilancia y gestión del riesgo en salud pública, según las directrices de la Dirección de Vigilancia y Análisis del Riesgo en Salud Pública del INS</v>
          </cell>
          <cell r="N513" t="str">
            <v>adicion y prorroga</v>
          </cell>
          <cell r="V513"/>
          <cell r="W513"/>
        </row>
        <row r="514">
          <cell r="A514"/>
          <cell r="B514">
            <v>174</v>
          </cell>
          <cell r="C514">
            <v>44804</v>
          </cell>
          <cell r="E514" t="str">
            <v>EP INVITACIÓN PRIVADA ADQUISICIÓN DE INSUMOS DE PAPELERIA SIFI 315</v>
          </cell>
          <cell r="F514">
            <v>315</v>
          </cell>
          <cell r="M514" t="str">
            <v>Adquirir papelería, insumos, útiles de escritorio y elementos de oficina  en cumplimiento  que hacen parte del proyecto 374706-FEI-Banco Proyectos Conv.844-2019-67820</v>
          </cell>
          <cell r="N514" t="str">
            <v>Invitación Privada</v>
          </cell>
          <cell r="V514"/>
          <cell r="W514"/>
        </row>
        <row r="515">
          <cell r="A515"/>
          <cell r="B515">
            <v>173</v>
          </cell>
          <cell r="C515">
            <v>44803</v>
          </cell>
          <cell r="E515" t="str">
            <v xml:space="preserve"> INVITACIÓN PRIVADA ADQUISICIÓN DE REACTIVOS E INSUMOS SIFI 304.</v>
          </cell>
          <cell r="F515">
            <v>304</v>
          </cell>
          <cell r="M515"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515" t="str">
            <v>Invitación Privada</v>
          </cell>
          <cell r="V515"/>
          <cell r="W515"/>
        </row>
        <row r="516">
          <cell r="A516"/>
          <cell r="B516">
            <v>172</v>
          </cell>
          <cell r="C516">
            <v>44799</v>
          </cell>
          <cell r="E516" t="str">
            <v>Invitación privada adquisición de bonos proyecto 340</v>
          </cell>
          <cell r="F516">
            <v>340</v>
          </cell>
          <cell r="M516" t="str">
            <v>Adquirir treinta y cuatro (34) bonos electrónicos de alimentación redimibles en supermercados de cadenacon el número de cédula de los pacientes con TB MDR que se vinculen al proyecto “Esquema de tratamiento corto ytotalmente oral para la tuberculosis multidrogorresistente (TB-MDR) y la tuberculosis resistente a rifampicina (TB-RR):Evaluación de su eficacia, seguridad e impacto en la calidad de vida de los pacientes en condiciones programáticas en Colombia. En las ciudades de Bogotá, Cali, Buenaventura, Medellín, Cartagena, atlántico y Antioquia.</v>
          </cell>
          <cell r="N516" t="str">
            <v>Invitación privada adquisición de bonos proyecto 340</v>
          </cell>
          <cell r="V516"/>
          <cell r="W516"/>
        </row>
        <row r="517">
          <cell r="A517"/>
          <cell r="B517">
            <v>171</v>
          </cell>
          <cell r="C517">
            <v>44799</v>
          </cell>
          <cell r="E517" t="str">
            <v>Terminación Anticipada CLARA MERCEDES SUÁREZ RODRÍGUEZ</v>
          </cell>
          <cell r="F517">
            <v>337</v>
          </cell>
          <cell r="M517" t="str">
            <v>Prestar sus servicios profesionales para apoyar las actividades de recolección, consolidación, revisión y análisis de datos, en el marco de la estrategia "Exceso de mortalidad durante la pandemia COVID-19 en Colombia"</v>
          </cell>
          <cell r="N517" t="str">
            <v>Terminación Anticipada</v>
          </cell>
          <cell r="V517"/>
          <cell r="W517"/>
        </row>
        <row r="518">
          <cell r="A518"/>
          <cell r="B518">
            <v>170</v>
          </cell>
          <cell r="C518">
            <v>44798</v>
          </cell>
          <cell r="E518" t="str">
            <v>EP de Invitación Privada SIFI 304, Adquisición de Libros.</v>
          </cell>
          <cell r="F518">
            <v>304</v>
          </cell>
          <cell r="M518" t="str">
            <v>Adquirir libros que se requieren para el cumplimiento y estrategias establecidas en el proyecto “caracterización bioquímica y biológica del veneno de las corales colombianas micrurus medemi, m. sangilensis y m. lemniscatus y su neutralización con el antiveneno anticoral polivalente producido por el instituto nacional de salud (ins)”.</v>
          </cell>
          <cell r="N518" t="str">
            <v>Invitación Privada</v>
          </cell>
          <cell r="V518"/>
          <cell r="W518"/>
        </row>
        <row r="519">
          <cell r="A519"/>
          <cell r="B519">
            <v>169</v>
          </cell>
          <cell r="C519">
            <v>44798</v>
          </cell>
          <cell r="E519" t="str">
            <v>SOLICITUD DE CONTRATACIÓN DIANA LONDOÑO SIFI 313</v>
          </cell>
          <cell r="F519">
            <v>313</v>
          </cell>
          <cell r="M519" t="str">
            <v>Apoyar,  desde  el  área  delconocimiento  de  la  biología  molecular,  el  procesamiento  del  material entomológico, la serotipificación y el análisis de datos; usando técnicas de biología molecular para la detección del  virus  dengue en  el  marco  del  proyecto  titulado  “Estratificación  espacial  del  dengue  basado  en  la identificación de factores de riesgo: un ensayo piloto en el departamento del Cauca. Código 210484467217”.</v>
          </cell>
          <cell r="N519" t="str">
            <v>Directa prestación de servicios</v>
          </cell>
          <cell r="V519"/>
          <cell r="W519"/>
        </row>
        <row r="520">
          <cell r="A520"/>
          <cell r="B520">
            <v>168</v>
          </cell>
          <cell r="C520">
            <v>44787</v>
          </cell>
          <cell r="E520" t="str">
            <v>SOLCITUD CONTRATACION LINA MARIA LÓPEZ</v>
          </cell>
          <cell r="F520">
            <v>323</v>
          </cell>
          <cell r="M520" t="str">
            <v>Prestación de servicios profesionales como abogado, quien será responsable de apoyar la gestión contractual del proyecto “Hacia la eliminación de la transmisión congénita de la enfermedad de Chagas en América Latina’</v>
          </cell>
          <cell r="N520" t="str">
            <v>Directa prestación de servicios</v>
          </cell>
          <cell r="V520"/>
          <cell r="W520"/>
        </row>
        <row r="521">
          <cell r="A521"/>
          <cell r="B521">
            <v>167</v>
          </cell>
          <cell r="C521">
            <v>44796</v>
          </cell>
          <cell r="E521" t="str">
            <v>SOLICITUD TERMINACIÓN ANTICIPADA DE MUTUO ACUERDO DE CONTRATO No. FEI-INS-051 DE 2022</v>
          </cell>
          <cell r="F521">
            <v>337</v>
          </cell>
          <cell r="M521" t="str">
            <v>prestar sus servicios profesionales para apoyar las actividades de recolección, consolidación, revisión y análisis de datos, en el marco de la estrategia "Exceso de mortalidad durante la pandemia COVID-19 en Colombia"</v>
          </cell>
          <cell r="N521" t="str">
            <v>Terminación Anticipada</v>
          </cell>
          <cell r="V521"/>
          <cell r="W521"/>
        </row>
        <row r="522">
          <cell r="A522"/>
          <cell r="B522">
            <v>166</v>
          </cell>
          <cell r="C522">
            <v>44795</v>
          </cell>
          <cell r="E522" t="str">
            <v>Solicitud de contratación Laura Gabriela Díaz</v>
          </cell>
          <cell r="F522">
            <v>302</v>
          </cell>
          <cell r="M522" t="str">
            <v>Prestar servicios como apoyo a  la gestión administrativa, relacionada con la proyección de informes financieros y de estudios previos para la adquisición de bienes, en el marco de la ejecución del proyecto SIFI 304 (contrato 686 de 2018 INS – MINCIENCIAS); así como la gestión de pagos y demás tareas de índole administrativa de los proyectos que integran el Patrimonio Autónomo Fondo Especial de Investigaciones del INS</v>
          </cell>
          <cell r="N522" t="str">
            <v>Directa prestación de servicios</v>
          </cell>
          <cell r="V522"/>
          <cell r="W522"/>
        </row>
        <row r="523">
          <cell r="A523"/>
          <cell r="B523">
            <v>165</v>
          </cell>
          <cell r="C523">
            <v>44792</v>
          </cell>
          <cell r="E523" t="str">
            <v>Radicación Carpeta Documentos contratación proyecto 2 IAAS - CDC Lisset Tatiana Méndez 
Malagón</v>
          </cell>
          <cell r="F523">
            <v>344</v>
          </cell>
          <cell r="M523" t="str">
            <v>Realizar acciones para la vigilancia en salud pública y análisis epidemiológico en el marco del proyecto para identificar tendencias de incidencia, mortalidad y factores de riesgo de infecciones secundarias de vías respiratorias bajas en pacientes con COVID-19 hospitalizados en UCI</v>
          </cell>
          <cell r="N523" t="str">
            <v>Directa prestación de servicios</v>
          </cell>
          <cell r="V523"/>
          <cell r="W523"/>
        </row>
        <row r="524">
          <cell r="A524"/>
          <cell r="B524">
            <v>164</v>
          </cell>
          <cell r="C524">
            <v>44791</v>
          </cell>
          <cell r="E524" t="str">
            <v>Proceso de contratación Sr. Sergio Murillo</v>
          </cell>
          <cell r="F524">
            <v>322</v>
          </cell>
          <cell r="M524" t="str">
            <v>Prestar servicios profesionales para documentar procesos para modernización del sistema de información para la vigilancia en salud pública de eventos relacionados con la maternidad segura</v>
          </cell>
          <cell r="N524" t="str">
            <v>Directa prestación de servicios</v>
          </cell>
          <cell r="V524"/>
          <cell r="W524"/>
        </row>
        <row r="525">
          <cell r="A525"/>
          <cell r="B525">
            <v>163</v>
          </cell>
          <cell r="C525">
            <v>44790</v>
          </cell>
          <cell r="E525" t="str">
            <v>Proceso de contratación Alba Alicia Garavito</v>
          </cell>
          <cell r="F525">
            <v>335</v>
          </cell>
          <cell r="M525" t="str">
            <v>Prestar servicios para apoyar el fortalecimiento pedagógico del grupo de formación de talento humano para la vigilancia en salud pública</v>
          </cell>
          <cell r="N525" t="str">
            <v>Directa prestación de servicios</v>
          </cell>
          <cell r="V525"/>
          <cell r="W525"/>
        </row>
        <row r="526">
          <cell r="A526"/>
          <cell r="B526">
            <v>162</v>
          </cell>
          <cell r="C526">
            <v>44789</v>
          </cell>
          <cell r="E526" t="str">
            <v>Solicitud de prórroga FEI-INS 045-2021 - INSTITUTO DE EVALUACIÓN TECNOLÓGICA EN SALUD - IETS</v>
          </cell>
          <cell r="F526">
            <v>335</v>
          </cell>
          <cell r="M526" t="str">
            <v>Diseñar y desarrollar una caja de herramientas que favorezca la transferencia y diseminación de conocimiento sobre vigilancia y gestión del riesgo en salud pública, según las directrices de la Dirección de Vigilancia y Análisis del Riesgo en Salud Pública del INS.</v>
          </cell>
          <cell r="N526" t="str">
            <v>Prorroga</v>
          </cell>
          <cell r="V526"/>
          <cell r="W526"/>
        </row>
        <row r="527">
          <cell r="A527"/>
          <cell r="B527">
            <v>161</v>
          </cell>
          <cell r="C527">
            <v>44789</v>
          </cell>
          <cell r="E527" t="str">
            <v xml:space="preserve"> Solicitud adiciones y prorrogas para los siguientes contratistas Silvia Narvaez</v>
          </cell>
          <cell r="F527">
            <v>338</v>
          </cell>
          <cell r="M527" t="str">
            <v>Apoyar el contenido técnico de infografías, carteles, folletos y demás piezas divulgativas, así como las actividades técnicas de laboratorio relacionadas con la capacidad diagnóstica de enfermedades fúngicas, en el marco del proyecto NOA NU51CK000316D</v>
          </cell>
          <cell r="N527" t="str">
            <v>adicion y prorroga</v>
          </cell>
          <cell r="V527"/>
          <cell r="W527"/>
        </row>
        <row r="528">
          <cell r="A528"/>
          <cell r="B528">
            <v>160</v>
          </cell>
          <cell r="C528">
            <v>44789</v>
          </cell>
          <cell r="E528" t="str">
            <v xml:space="preserve"> Solicitud adiciones y prorrogas para los siguientes contratistas Maira Alvarado</v>
          </cell>
          <cell r="F528">
            <v>338</v>
          </cell>
          <cell r="M528" t="str">
            <v>Apoyar el contenido técnico de infografías, carteles, folletos y demás piezas divulgativas, así como las actividades técnicas de laboratorio relacionadas con la capacidad diagnóstica de enfermedades fúngicas, en el marco del proyecto NOA NU51CK000316D</v>
          </cell>
          <cell r="N528" t="str">
            <v>adicion y prorroga</v>
          </cell>
          <cell r="V528"/>
          <cell r="W528"/>
        </row>
        <row r="529">
          <cell r="A529"/>
          <cell r="B529">
            <v>159</v>
          </cell>
          <cell r="C529">
            <v>44789</v>
          </cell>
          <cell r="E529" t="str">
            <v>Proceso nuevo Adquisición de un servidor y un sistema de almacenamiento CDC</v>
          </cell>
          <cell r="F529">
            <v>320</v>
          </cell>
          <cell r="M529" t="str">
            <v>Adquirir un servidor de analítica y un sistema de almacenamiento en el marco del proyecto "Excelencia en investigación de enfermedades emergentes y reemergentes de interés de salud pública en Colombia en el Instituto Nacional de Salud</v>
          </cell>
          <cell r="N529" t="str">
            <v>Invitación Pública</v>
          </cell>
          <cell r="V529"/>
          <cell r="W529"/>
        </row>
        <row r="530">
          <cell r="A530"/>
          <cell r="B530">
            <v>158</v>
          </cell>
          <cell r="C530">
            <v>44785</v>
          </cell>
          <cell r="E530" t="str">
            <v>Prorroga Diana Carolina Quisua</v>
          </cell>
          <cell r="F530">
            <v>322</v>
          </cell>
          <cell r="M530" t="str">
            <v xml:space="preserve">Coordinar con los diversos actores que intervienen en la estrategia “Una Salud – ONE HEALTH” la implementación de los procesos de priorización nacional y subnacional con el fin de identificar los eventos de interés en salud pública a intervenir desde zoonosis. </v>
          </cell>
          <cell r="N530" t="str">
            <v>adicion y prorroga</v>
          </cell>
          <cell r="V530"/>
          <cell r="W530"/>
        </row>
        <row r="531">
          <cell r="A531"/>
          <cell r="B531">
            <v>156</v>
          </cell>
          <cell r="C531">
            <v>44785</v>
          </cell>
          <cell r="E531" t="str">
            <v>V: MARLENE ORDOÑEZ.7z</v>
          </cell>
          <cell r="F531">
            <v>312</v>
          </cell>
          <cell r="M531" t="str">
            <v>Apoyar la migración de datos e información asociada a las colecciones biológicas así como el registro ante el 
Instituto Humboldt del proyecto: “Desarrollo de un sistema de Biobancos como apoyo al desarrollo y la producción científica 
en el país”, financiado por Minciencias, según contrato No. 825 del 2019</v>
          </cell>
          <cell r="N531" t="str">
            <v>Directa prestación de servicios</v>
          </cell>
          <cell r="V531"/>
          <cell r="W531"/>
        </row>
        <row r="532">
          <cell r="A532"/>
          <cell r="B532">
            <v>155</v>
          </cell>
          <cell r="C532">
            <v>44785</v>
          </cell>
          <cell r="E532" t="str">
            <v>Radicación Documentos Contrato BRAYAN CASTILLO.7z</v>
          </cell>
          <cell r="F532">
            <v>312</v>
          </cell>
          <cell r="M532" t="str">
            <v>Apoyar en la organización de colecciones biológicas y en la revisión de información de las bases de datos de las diferentes colecciones del proyecto: “Desarrollo de un sistema de Biobancos como apoyo al desarrollo y la producción científica en el país”, financiado por Minciencias, según contrato No. 825 del 2019</v>
          </cell>
          <cell r="N532" t="str">
            <v>Directa prestación de servicios</v>
          </cell>
          <cell r="V532"/>
          <cell r="W532"/>
        </row>
        <row r="533">
          <cell r="A533"/>
          <cell r="B533">
            <v>154</v>
          </cell>
          <cell r="C533">
            <v>44784</v>
          </cell>
          <cell r="E533" t="str">
            <v>Radicación de solicitud de Contratación EDGAR ANTONIO IBAÑEZ PINILLA</v>
          </cell>
          <cell r="F533">
            <v>330</v>
          </cell>
          <cell r="M533" t="str">
            <v>: Apoyar acciones de aplicación de captura de información y los análisis y tratamiento estadístico para el proyecto “Caracterización de las condiciones de trabajo y las prácticas asociadas a la exposición a sílice y asbesto en el sector de la construcción” y de los diferentes proyectos que le sean delegados previa concertación con el supervisor del contrato</v>
          </cell>
          <cell r="N533" t="str">
            <v>Directa prestación de servicios</v>
          </cell>
          <cell r="V533"/>
          <cell r="W533"/>
        </row>
        <row r="534">
          <cell r="A534"/>
          <cell r="B534">
            <v>153</v>
          </cell>
          <cell r="C534">
            <v>44784</v>
          </cell>
          <cell r="E534" t="str">
            <v>adiciones y prorrogas CTO FEI-INS-073</v>
          </cell>
          <cell r="F534">
            <v>338</v>
          </cell>
          <cell r="M534" t="str">
            <v>El objeto del presente contrato es la adquisición para el INS de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“Fortaleciimiento de la Capacidad de Diagnóstico y Vigilancia de Laboratorio para Enfermedades Fúngicas en Colombia”.</v>
          </cell>
          <cell r="N534" t="str">
            <v>adicion y prorroga</v>
          </cell>
          <cell r="V534"/>
          <cell r="W534"/>
        </row>
        <row r="535">
          <cell r="A535"/>
          <cell r="B535">
            <v>152</v>
          </cell>
          <cell r="C535">
            <v>44784</v>
          </cell>
          <cell r="E535" t="str">
            <v>adiciones y prorrogas CTO FEI-INS-072</v>
          </cell>
          <cell r="F535">
            <v>338</v>
          </cell>
          <cell r="M535" t="str">
            <v xml:space="preserve">El objeto del presente contrato es la adquisición para el INS de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“Fortalecimiento de la Capacidad de Diagnóstico y Vigilancia de Laboratorio para Enfermedades Fúngicas en Colombia”.
El objeto incluye suministrar los insumos y reactivos establecidos en la ficha técnica de conformidad con las especificaciones descritas en el “Anexo Ficha de especificaciones técnicas” que hace parte del estudio previo y la invitación pública, en lo que concierne para los ítems 2, 4, 11, 12, 14, 17, 19, 20, 21, 22, 23, 24, 25 y 30
</v>
          </cell>
          <cell r="N535" t="str">
            <v>adicion y prorroga</v>
          </cell>
          <cell r="V535"/>
          <cell r="W535"/>
        </row>
        <row r="536">
          <cell r="A536"/>
          <cell r="B536">
            <v>151</v>
          </cell>
          <cell r="C536">
            <v>44784</v>
          </cell>
          <cell r="E536" t="str">
            <v>adiciones y prorrogas CTO FEI-INS-070</v>
          </cell>
          <cell r="F536">
            <v>338</v>
          </cell>
          <cell r="M536" t="str">
            <v>El objeto del presente contrato es la adquisición para el INS de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“Fortaleciimiento de la Capacidad de Diagnóstico y Vigilancia de Laboratorio para Enfermedades Fúngicas en Colombia”.
El objeto incluye suministrar los insumos y reactivos establecidos en la ficha técnica de conformidad con las especificaciones descritas en el “Anexo Ficha de especificaciones técnicas” que hace parte del estudio previo y la invitación pública, en lo que concierne para los ítems 3, 5, 7, 18 Y 33.</v>
          </cell>
          <cell r="N536" t="str">
            <v>adicion y prorroga</v>
          </cell>
          <cell r="V536"/>
          <cell r="W536"/>
        </row>
        <row r="537">
          <cell r="A537"/>
          <cell r="B537">
            <v>150</v>
          </cell>
          <cell r="C537">
            <v>44784</v>
          </cell>
          <cell r="E537" t="str">
            <v>Proceso contractual Martha Santos</v>
          </cell>
          <cell r="F537">
            <v>335</v>
          </cell>
          <cell r="M537" t="str">
            <v>Apoyar las actividades de entrenamiento territorial para los equipos de respuesta inmediata para el fortalecimiento de las capacidades básicas para la vigilancia en salud pública a nivel local</v>
          </cell>
          <cell r="N537" t="str">
            <v>Directa prestación de servicios</v>
          </cell>
          <cell r="V537"/>
          <cell r="W537"/>
        </row>
        <row r="538">
          <cell r="A538"/>
          <cell r="B538">
            <v>149</v>
          </cell>
          <cell r="C538">
            <v>44784</v>
          </cell>
          <cell r="E538" t="str">
            <v>Proceso contractual Mayerly Garavito</v>
          </cell>
          <cell r="F538">
            <v>335</v>
          </cell>
          <cell r="M538" t="str">
            <v>Apoyar las actividades de seguimiento y entrenamiento territorial para los equipos de respuesta inmediata para el fortalecimiento de las capacidades básicas para la vigilancia en salud pública a nivel local</v>
          </cell>
          <cell r="N538" t="str">
            <v>Directa prestación de servicios</v>
          </cell>
          <cell r="V538"/>
          <cell r="W538"/>
        </row>
        <row r="539">
          <cell r="A539"/>
          <cell r="B539">
            <v>148</v>
          </cell>
          <cell r="C539">
            <v>44784</v>
          </cell>
          <cell r="E539" t="str">
            <v>PRÓRROGA Y MODIFICACIÓN DEL CONTRATO FEI -INS 068  de 2022 - Suministros Clínicos ISLA SAS</v>
          </cell>
          <cell r="F539">
            <v>339</v>
          </cell>
          <cell r="M539" t="str">
            <v>La adquisición para el INS de reactivos y software necesarios para estudio: vigilancia de enfermedad febril aguda en dos sitioscentinela  en  Colombia,  en  el  marco  del  proyecto “excelencia en investigación de enfermedadesemergentes  y  reemergentes  de  interés  de  salud  pública  en  Colombia  en  el  Instituto  Nacional  deSalud”.</v>
          </cell>
          <cell r="N539" t="str">
            <v>Invitación Pública</v>
          </cell>
          <cell r="V539"/>
          <cell r="W539"/>
        </row>
        <row r="540">
          <cell r="A540"/>
          <cell r="B540">
            <v>146</v>
          </cell>
          <cell r="C540">
            <v>44784</v>
          </cell>
          <cell r="E540" t="str">
            <v>Proceso contractual Victor Zein Rizo Tello</v>
          </cell>
          <cell r="F540">
            <v>335</v>
          </cell>
          <cell r="M540" t="str">
            <v>Apoyar el proceso de capacitación en gestión del riesgo de emergencias en salud púbica y el modelo de transferencias a nivel subnacional.</v>
          </cell>
          <cell r="N540" t="str">
            <v>Directa prestación de servicios</v>
          </cell>
          <cell r="V540"/>
          <cell r="W540"/>
        </row>
        <row r="541">
          <cell r="A541"/>
          <cell r="B541">
            <v>145</v>
          </cell>
          <cell r="C541">
            <v>44781</v>
          </cell>
          <cell r="E541" t="str">
            <v>Silvia Katherine Carvajal Valencia cto 046-2022</v>
          </cell>
          <cell r="F541">
            <v>338</v>
          </cell>
          <cell r="M541" t="str">
            <v xml:space="preserve">Apoyar actividades de socialización y concientización de las enfermedades fúngicas en Colombia mediante  entrenamientos  virtuales,  capacitaciones  y  capacidad  instalada  en  los  laboratorios  del país, en el marco del proyecto NOA NU51CK000316. </v>
          </cell>
          <cell r="N541" t="str">
            <v>adicion y prorroga</v>
          </cell>
          <cell r="V541"/>
          <cell r="W541"/>
        </row>
        <row r="542">
          <cell r="A542"/>
          <cell r="B542">
            <v>144</v>
          </cell>
          <cell r="C542">
            <v>44781</v>
          </cell>
          <cell r="E542" t="str">
            <v>Mónica Marcela Garzón Rincón cto 055 -2022</v>
          </cell>
          <cell r="F542">
            <v>338</v>
          </cell>
          <cell r="M542" t="str">
            <v>"Prestación de servicios profesionales para diseñar contenido UX y UI, ilustraciones, infografías, modelados 3D, animaciones, diseños y montajes de stands, virtualización de contenidos pedagógicos, articulados a las actividades del proyecto y a su vez el trabajo conjunto con los demás profesionales, de tal forma que, permitan al INS cumplir las obligaciones contractuales adquiridas a través del proyecto NOFO con número CDC-RFA-CK21-2106 que se
desarrolla a través del Grupo de Microbiología. "</v>
          </cell>
          <cell r="N542" t="str">
            <v>adicion y prorroga</v>
          </cell>
          <cell r="V542"/>
          <cell r="W542"/>
        </row>
        <row r="543">
          <cell r="A543"/>
          <cell r="B543">
            <v>143</v>
          </cell>
          <cell r="C543">
            <v>44781</v>
          </cell>
          <cell r="E543" t="str">
            <v>Jose Armin Ordoñez Castillo  cto 019 -2022</v>
          </cell>
          <cell r="F543">
            <v>338</v>
          </cell>
          <cell r="M543" t="str">
            <v>Liderar las actividades metodológicas, operativas y técnicas suscritas entre el INS y CDC. que permitan al INS  cumplir las obligaciones contractuales adquiridas a través del proyecto NOFO con número CDC-RFA-CK21-2106 que se desarrolla a través del Grupo deMicrobiología.</v>
          </cell>
          <cell r="N543" t="str">
            <v>adicion y prorroga</v>
          </cell>
          <cell r="V543"/>
          <cell r="W543"/>
        </row>
        <row r="544">
          <cell r="A544"/>
          <cell r="B544">
            <v>142</v>
          </cell>
          <cell r="C544">
            <v>44781</v>
          </cell>
          <cell r="E544" t="str">
            <v xml:space="preserve"> Jesus Emilio Ayala cto 018-2022</v>
          </cell>
          <cell r="F544">
            <v>338</v>
          </cell>
          <cell r="M544" t="str">
            <v>Apoyar la gestión, generación y archivo de documentos producidos durante la ejecución del contrato y demás tareas de índole administrativa, logística y archivística que permitan al INS cumplir las obligaciones, precontractuales y contractuales adquiridas con el proyecto NOFO con número CDC-RFA-CK21-2106 que se desarrolla a través del Grupo de Microbiología</v>
          </cell>
          <cell r="N544" t="str">
            <v>adicion y prorroga</v>
          </cell>
          <cell r="V544"/>
          <cell r="W544"/>
        </row>
        <row r="545">
          <cell r="A545"/>
          <cell r="B545">
            <v>141</v>
          </cell>
          <cell r="C545">
            <v>44781</v>
          </cell>
          <cell r="E545" t="str">
            <v>Oscar Fabián Encinales Rodríguez   cto 028-2022</v>
          </cell>
          <cell r="F545">
            <v>338</v>
          </cell>
          <cell r="M545" t="str">
            <v>prestar sus servicios para apoyar la gestión y almacenamiento en medios digitales de contenidos generados por el grupo científico-técnico, comunicaciones y diseño gráfico en el micro-sitio del INS sobre enfermedades micóticas de interés en salud pública, en el marco del proyecto NOA NU51CK000316.</v>
          </cell>
          <cell r="N545" t="str">
            <v>adicion y prorroga</v>
          </cell>
          <cell r="V545"/>
          <cell r="W545"/>
        </row>
        <row r="546">
          <cell r="A546"/>
          <cell r="B546">
            <v>140</v>
          </cell>
          <cell r="C546">
            <v>44781</v>
          </cell>
          <cell r="E546" t="str">
            <v>Diana Carolina González Galindo cto 040 -2022</v>
          </cell>
          <cell r="F546">
            <v>338</v>
          </cell>
          <cell r="M546" t="str">
            <v>Apoyar las actividades de laboratorio concernientes con el alistamiento de materiales, insumos, reactivos, limpieza de áreas y tareas de secretariado relacionadas  con  el  proyecto  NOFO  con  número  CDC-RFA-CK21-2106 que se desarrolla a través del laboratorio de Microbiología.</v>
          </cell>
          <cell r="N546" t="str">
            <v>adicion y prorroga</v>
          </cell>
          <cell r="V546"/>
          <cell r="W546"/>
        </row>
        <row r="547">
          <cell r="A547"/>
          <cell r="B547">
            <v>139</v>
          </cell>
          <cell r="C547">
            <v>44781</v>
          </cell>
          <cell r="E547" t="str">
            <v>Catalina Corredor Gaitán CTO 056 2022</v>
          </cell>
          <cell r="F547">
            <v>338</v>
          </cell>
          <cell r="M547" t="str">
            <v xml:space="preserve">Apoyar la socialización y comunicación en redes sociales en consonancia con el equipo de comunicaciones del INS, de las
piezas y material informativo relacionado con enfermedades micóticas, generado en el marco del proyecto NOA NU51CK000316.
</v>
          </cell>
          <cell r="N547" t="str">
            <v>adicion y prorroga</v>
          </cell>
          <cell r="V547"/>
          <cell r="W547"/>
        </row>
        <row r="548">
          <cell r="A548"/>
          <cell r="B548">
            <v>138</v>
          </cell>
          <cell r="C548">
            <v>44781</v>
          </cell>
          <cell r="E548" t="str">
            <v>EP - INVITACIÓN PRIVADA ADQUISICIÓN DE REACTIVOS E INSUMOS SIFI 304.</v>
          </cell>
          <cell r="F548">
            <v>304</v>
          </cell>
          <cell r="M548" t="str">
            <v>Adquirir insumos y reactivos necesarios para aislar y caracterizar los genes que codifican para alfa-neurotoxinas de acción post-sináptica de serpientes del género Micrurus, en marco del proyecto "Caracterización bioquímica y biológica del veneno de las corales colombianas Micrurus medemi, M. sangilensis y M. lemniscatus y su neutralización con el Antiveneno Anticoral Polivalente producido por el Instituto Nacional de Salud (INS)</v>
          </cell>
          <cell r="N548" t="str">
            <v>Invitación Privada</v>
          </cell>
          <cell r="V548"/>
          <cell r="W548"/>
        </row>
        <row r="549">
          <cell r="A549"/>
          <cell r="B549">
            <v>137</v>
          </cell>
          <cell r="C549">
            <v>44777</v>
          </cell>
          <cell r="E549" t="str">
            <v>SOLICITUD CESIÓN DE CONTRATO No. FEI INS 077 DE 2022</v>
          </cell>
          <cell r="F549">
            <v>335</v>
          </cell>
          <cell r="M549" t="str">
            <v>Prestar sus servicios profesionales en favor del INS, para realizar las actividades necesarias para los procesos operativos que contribuyan al monitoreo, seguimiento y ejecución de los proyectos asignados por el supervisor del contrato y/o el INS</v>
          </cell>
          <cell r="N549" t="str">
            <v>Cesion de contrato</v>
          </cell>
          <cell r="V549"/>
          <cell r="W549"/>
        </row>
        <row r="550">
          <cell r="A550"/>
          <cell r="B550">
            <v>136</v>
          </cell>
          <cell r="C550">
            <v>44777</v>
          </cell>
          <cell r="E550" t="str">
            <v>Solicitud de prórroga FEI - INS 068 de 2022</v>
          </cell>
          <cell r="F550">
            <v>333</v>
          </cell>
          <cell r="M550" t="str">
            <v>La adquisición para el INS de reactivos y software necesarios para estudio: 
vigilancia de enfermedad febril aguda en dos sitios centinela en Colombia, en el 
marco del proyecto “excelencia en investigación de enfermedades emergentes y 
reemergentes de interés de salud pública en Colombia en el Instituto Nacional 
de Salud</v>
          </cell>
          <cell r="N550" t="str">
            <v>Prorroga</v>
          </cell>
          <cell r="V550">
            <v>44754</v>
          </cell>
          <cell r="W550"/>
        </row>
        <row r="551">
          <cell r="A551"/>
          <cell r="B551">
            <v>135</v>
          </cell>
          <cell r="C551">
            <v>44777</v>
          </cell>
          <cell r="E551" t="str">
            <v>Proceso contractual Marisol Gonzalez Hormiga</v>
          </cell>
          <cell r="F551">
            <v>335</v>
          </cell>
          <cell r="M551" t="str">
            <v xml:space="preserve">Apoyar las actividades de formación de talento humano para la vigilancia en salud pública.
</v>
          </cell>
          <cell r="N551" t="str">
            <v>Directa prestación de servicios</v>
          </cell>
          <cell r="V551"/>
          <cell r="W551"/>
        </row>
        <row r="552">
          <cell r="A552"/>
          <cell r="B552">
            <v>134</v>
          </cell>
          <cell r="C552">
            <v>44776</v>
          </cell>
          <cell r="E552" t="str">
            <v>Proceso de adición y prorroga Diana Quiasua</v>
          </cell>
          <cell r="F552">
            <v>322</v>
          </cell>
          <cell r="M552" t="str">
            <v>Coordinar con los diversos actores que intervienen en la estrategia “Una Salud – ONE HEALTH” la implementación de los procesos de priorización nacional y subnacional con el fin de identificar los eventos de interés en salud pública a intervenir desde zoonosis.</v>
          </cell>
          <cell r="N552" t="str">
            <v>Adición y prorroga</v>
          </cell>
          <cell r="V552"/>
          <cell r="W552"/>
        </row>
        <row r="553">
          <cell r="A553"/>
          <cell r="B553">
            <v>133</v>
          </cell>
          <cell r="C553">
            <v>44776</v>
          </cell>
          <cell r="E553" t="str">
            <v>RV: Adición y prórroga contrato 044-2021 JENNY ANDREA MENDIENTA</v>
          </cell>
          <cell r="F553">
            <v>322</v>
          </cell>
          <cell r="M553" t="str">
            <v>Apoyar la gestión contable incluyendo validación de informes y estados financieros de los proyectos que se financian a través del Fondo Especial para Investigaciones, especialmente lo relacionado con la oportunidad de financiación (NOFO) número CDC-RFAGH20-2132po </v>
          </cell>
          <cell r="N553" t="str">
            <v>Adición y prorroga</v>
          </cell>
          <cell r="V553"/>
          <cell r="W553"/>
        </row>
        <row r="554">
          <cell r="A554"/>
          <cell r="B554">
            <v>132</v>
          </cell>
          <cell r="C554">
            <v>44775</v>
          </cell>
          <cell r="E554" t="str">
            <v>Proceso de contratación 3 profesionales  de Georeferenciación Fausto Villalobos</v>
          </cell>
          <cell r="F554">
            <v>322</v>
          </cell>
          <cell r="M554" t="str">
            <v>Prestar servicios para la generación de coordenadas geográficas asignadas según criterios de ubicación geográfica de los casos de eventos de interés en salud pública priorizados</v>
          </cell>
          <cell r="N554" t="str">
            <v>Directa prestación de servicios</v>
          </cell>
          <cell r="V554"/>
          <cell r="W554"/>
        </row>
        <row r="555">
          <cell r="A555"/>
          <cell r="B555">
            <v>131</v>
          </cell>
          <cell r="C555">
            <v>44775</v>
          </cell>
          <cell r="E555" t="str">
            <v>Proceso de contratación 3 profesionales  de Georeferenciación Javier Borbon</v>
          </cell>
          <cell r="F555">
            <v>322</v>
          </cell>
          <cell r="M555" t="str">
            <v>Prestar servicios profesionales de seguimiento y/o análisis de datos de los casos de eventos de interés en salud pública transmitidos por vectores priorizados, para apoyar la generación de coordenadas geográficas asignadas según criterios de ubicación geográfica</v>
          </cell>
          <cell r="N555" t="str">
            <v>Directa prestación de servicios</v>
          </cell>
          <cell r="V555"/>
          <cell r="W555"/>
        </row>
        <row r="556">
          <cell r="A556"/>
          <cell r="B556">
            <v>130</v>
          </cell>
          <cell r="C556">
            <v>44775</v>
          </cell>
          <cell r="E556" t="str">
            <v>Proceso de contratación 3 profesionales  de Georeferenciación Ivan Romero</v>
          </cell>
          <cell r="F556">
            <v>322</v>
          </cell>
          <cell r="M556" t="str">
            <v>Prestar servicios para la generación de coordenadas geográficas asignadas según criterios de ubicación geográfica de los casos de eventos de interés en salud pública priorizados.</v>
          </cell>
          <cell r="N556" t="str">
            <v>Directa prestación de servicios</v>
          </cell>
          <cell r="V556"/>
          <cell r="W556"/>
        </row>
        <row r="557">
          <cell r="A557"/>
          <cell r="B557">
            <v>129</v>
          </cell>
          <cell r="C557">
            <v>44768</v>
          </cell>
          <cell r="E557" t="str">
            <v>Solicitud de contratación abogado Grupo FEI DANIELA LOZANO</v>
          </cell>
          <cell r="F557">
            <v>302</v>
          </cell>
          <cell r="M557" t="str">
            <v>Prestar servicios profesionales especializados para asesorar jurídicamente al Grupo Fondo Especial para Investigaciones-FEI del Instituto Nacional de Salud, y apoyar la gestión de procesos de adquisición de bienes y servicios financiados a través del Fondo.</v>
          </cell>
          <cell r="N557" t="str">
            <v>Directa prestación de servicios</v>
          </cell>
          <cell r="V557">
            <v>44748</v>
          </cell>
          <cell r="W557"/>
        </row>
        <row r="558">
          <cell r="A558"/>
          <cell r="B558">
            <v>128</v>
          </cell>
          <cell r="C558">
            <v>44774</v>
          </cell>
          <cell r="E558" t="str">
            <v>RV: Radicación proceso CPS - JULIANA VALENZUELA</v>
          </cell>
          <cell r="F558">
            <v>302</v>
          </cell>
          <cell r="M558" t="str">
            <v>Prestar servicios profesionales para apoyar al Grupo Fondo Especial para Investigaciones-FEI del Instituto Nacional de Salud en la gestión de procesos administrativos lo cual incluye clasificación y sistematización de información, seguimiento de la ejecución presupuestal de los proyectos que hacen parte del patrimonio autónomo y apoyo en la traducción para el idioma inglés</v>
          </cell>
          <cell r="N558" t="str">
            <v>Directa prestación de servicios</v>
          </cell>
          <cell r="V558"/>
          <cell r="W558"/>
        </row>
        <row r="559">
          <cell r="B559">
            <v>127</v>
          </cell>
          <cell r="C559">
            <v>44767</v>
          </cell>
          <cell r="E559" t="str">
            <v>Solicitud de Contratación de Maria Fernanda Martinez Proyecto Cuida Chagas</v>
          </cell>
          <cell r="F559">
            <v>323</v>
          </cell>
          <cell r="M559" t="str">
            <v>Prestación de servicios profesionales para apoyar en la ejecución local como asistente de campo del departamento de Boyacá dentro del proyecto denominado “Hacia la eliminación de la transmisión congénita de la enfermedad de Chagas en América Latina’’</v>
          </cell>
          <cell r="N559" t="str">
            <v>Directa prestación de servicios</v>
          </cell>
          <cell r="V559">
            <v>44749</v>
          </cell>
          <cell r="W559"/>
        </row>
        <row r="560">
          <cell r="A560"/>
          <cell r="B560">
            <v>126</v>
          </cell>
          <cell r="C560">
            <v>44767</v>
          </cell>
          <cell r="E560" t="str">
            <v>Solicitud de Contratación de Julia Edith Almentero Correa Proyecto Cuida Chagas</v>
          </cell>
          <cell r="F560">
            <v>323</v>
          </cell>
          <cell r="M560" t="str">
            <v>Prestar servicios  profesionales  para  apoyar  en la  ejecución  local como asistentede  campo dentro  delproyectodenominado“Hacia la eliminación de la transmisión congénita de la enfermedad de Chagas en América Latina’’.</v>
          </cell>
          <cell r="N560" t="str">
            <v>Directa prestación de servicios</v>
          </cell>
          <cell r="V560"/>
          <cell r="W560"/>
        </row>
        <row r="561">
          <cell r="A561"/>
          <cell r="B561">
            <v>125</v>
          </cell>
          <cell r="C561">
            <v>44767</v>
          </cell>
          <cell r="E561" t="str">
            <v xml:space="preserve">Solicitud de Contratación Erika Vanegas Proyecto Cuida Chagas - SE CANCELA PROCESO CORREO DE HVALDES@INS.GOV.CO </v>
          </cell>
          <cell r="F561">
            <v>323</v>
          </cell>
          <cell r="M561" t="str">
            <v>Prestación de servicios profesionales para apoyar en la ejecución local como asistente de campo del departamento de Boyacá dentro del proyecto denominado “Hacia la eliminación de la transmisión congénita de la enfermedad de Chagas en América Latina’’</v>
          </cell>
          <cell r="N561" t="str">
            <v>Directa prestación de servicios</v>
          </cell>
          <cell r="V561"/>
          <cell r="W561"/>
        </row>
        <row r="562">
          <cell r="A562"/>
          <cell r="B562">
            <v>124</v>
          </cell>
          <cell r="C562">
            <v>44767</v>
          </cell>
          <cell r="E562" t="str">
            <v>Solicitud de Contratación Jaime Alberto Castro Proyecto Cuida Chagas</v>
          </cell>
          <cell r="F562">
            <v>323</v>
          </cell>
          <cell r="M562" t="str">
            <v>Prestar servicios profesionales para apoyar en la ejecución local como oficial de campo para el proyecto “Hacia la eliminación de la transmisión congénita de la enfermedad de Chagas en América Latina’’.</v>
          </cell>
          <cell r="N562" t="str">
            <v>Directa prestación de servicios</v>
          </cell>
          <cell r="V562"/>
          <cell r="W562"/>
        </row>
        <row r="563">
          <cell r="A563"/>
          <cell r="B563">
            <v>123</v>
          </cell>
          <cell r="C563">
            <v>44767</v>
          </cell>
          <cell r="E563" t="str">
            <v>Solicitud de Contratación Astrid Catalina Florez Proyecto Cuida Chagas</v>
          </cell>
          <cell r="F563">
            <v>323</v>
          </cell>
          <cell r="M563" t="str">
            <v>Prestación de servicios profesionales para apoyar en la ejecución local como oficial de campo para el proyecto “Hacia la eliminación de la transmisión congénita de la enfermedad de Chagas en América Latina"</v>
          </cell>
          <cell r="N563" t="str">
            <v>Directa prestación de servicios</v>
          </cell>
          <cell r="V563">
            <v>44754</v>
          </cell>
          <cell r="W563"/>
        </row>
        <row r="564">
          <cell r="A564"/>
          <cell r="B564">
            <v>122</v>
          </cell>
          <cell r="C564">
            <v>44767</v>
          </cell>
          <cell r="E564" t="str">
            <v>Solicitud de Contratación de Ricardo Fabregas Proyecto Cuida Chagas</v>
          </cell>
          <cell r="F564">
            <v>323</v>
          </cell>
          <cell r="M564" t="str">
            <v>Prestar servicios  profesionales  para  apoyar  en la  ejecución  local como asistentede  campo dentro  delproyectodenominado“Hacia la eliminación de la transmisión congénita de la enfermedad de Chagas en América Latina’’.</v>
          </cell>
          <cell r="N564" t="str">
            <v>Directa prestación de servicios</v>
          </cell>
          <cell r="V564">
            <v>44742</v>
          </cell>
          <cell r="W564"/>
        </row>
        <row r="565">
          <cell r="A565"/>
          <cell r="B565">
            <v>121</v>
          </cell>
          <cell r="C565">
            <v>44767</v>
          </cell>
          <cell r="E565" t="str">
            <v>Solicitud de Contratación Erik Perdomo Balaguera Proyecto Cuida Chagas</v>
          </cell>
          <cell r="F565">
            <v>323</v>
          </cell>
          <cell r="M565" t="str">
            <v>Prestar servicios  profesionales  para  apoyar  en la  ejecución  local como asistente de campo dentro  del proyecto denominado “Hacia la eliminación de la transmisión congénita de la enfermedad de Chagas en América Latina’’.</v>
          </cell>
          <cell r="N565" t="str">
            <v>Directa prestación de servicios</v>
          </cell>
          <cell r="V565"/>
          <cell r="W565"/>
        </row>
        <row r="566">
          <cell r="A566"/>
          <cell r="B566">
            <v>120</v>
          </cell>
          <cell r="C566">
            <v>44767</v>
          </cell>
          <cell r="E566" t="str">
            <v>Solicitud de Contratación Paula Quintero Cortes Proyecto Cuida Chagas</v>
          </cell>
          <cell r="F566">
            <v>323</v>
          </cell>
          <cell r="M566" t="str">
            <v>Prestar servicios  profesionales  para  apoyar  en la  ejecución  local como asistentede  campo dentro  delproyectodenominado“Hacia la eliminación de la transmisión congénita de la enfermedad de Chagas en América Latina’’.</v>
          </cell>
          <cell r="N566" t="str">
            <v>Directa prestación de servicios</v>
          </cell>
          <cell r="V566">
            <v>44754</v>
          </cell>
          <cell r="W566"/>
        </row>
        <row r="567">
          <cell r="A567"/>
          <cell r="B567">
            <v>119</v>
          </cell>
          <cell r="C567">
            <v>44763</v>
          </cell>
          <cell r="E567" t="str">
            <v>Radicación Carpeta Documentos contratación proyecto 2 IAAS - CDC guillermo rodriguez</v>
          </cell>
          <cell r="F567">
            <v>344</v>
          </cell>
          <cell r="M567" t="str">
            <v>Desarrollar actividades de gestión del proyecto de infecciones asociadas a la atención en salud para identificar los factores de riesgo de infecciones secundarias de vías respiratorias bajas en UCI según lineamientos de la Dirección de Vigilancia y Análisis del Riesgo en Salud Pública</v>
          </cell>
          <cell r="N567" t="str">
            <v>Directa prestación de servicios</v>
          </cell>
          <cell r="V567"/>
          <cell r="W567"/>
        </row>
        <row r="568">
          <cell r="A568"/>
          <cell r="B568">
            <v>118</v>
          </cell>
          <cell r="C568">
            <v>44763</v>
          </cell>
          <cell r="E568" t="str">
            <v>Radicación Carpeta Documentos contratación proyecto 2 IAAS - CDC orlando castillo</v>
          </cell>
          <cell r="F568">
            <v>320</v>
          </cell>
          <cell r="M568" t="str">
            <v>Realizar acciones para la vigilancia en salud pública y análisis epidemiológico en el marco del proyecto para identificar tendencias de incidencia, mortalidad y factores de riesgo de infecciones secundarias de vías respiratorias bajas en pacientes con COVID-19 hospitalizados en UCI</v>
          </cell>
          <cell r="N568" t="str">
            <v>Directa prestación de servicios</v>
          </cell>
          <cell r="V568"/>
          <cell r="W568" t="str">
            <v>El secretario general no firma instrucción dado que decide no darle continuidad a la contratación</v>
          </cell>
        </row>
        <row r="569">
          <cell r="A569"/>
          <cell r="B569">
            <v>117</v>
          </cell>
          <cell r="C569">
            <v>44763</v>
          </cell>
          <cell r="E569" t="str">
            <v>Proceso de contratación Sammy Joe Duran</v>
          </cell>
          <cell r="F569">
            <v>323</v>
          </cell>
          <cell r="M569" t="str">
            <v>Prestar servicios profesionales para apoyar en la ejecuciónlocal como oficial de campo para elproyecto “Hacia la eliminación de la transmisión congénita de la enfermedad de Chagas en América Latina’’.</v>
          </cell>
          <cell r="N569" t="str">
            <v>Directa prestación de servicios</v>
          </cell>
          <cell r="V569">
            <v>44733</v>
          </cell>
          <cell r="W569"/>
        </row>
        <row r="570">
          <cell r="A570"/>
          <cell r="B570">
            <v>116</v>
          </cell>
          <cell r="C570">
            <v>44760</v>
          </cell>
          <cell r="E570" t="str">
            <v>Proceso de contratación Katherine  Russi</v>
          </cell>
          <cell r="F570">
            <v>337</v>
          </cell>
          <cell r="M570" t="str">
            <v>Desarrollar actividades orientadas a la visualización de la información en el marco del proyecto "Exceso de mortalidad durante la pandemia COVID-19 en Colombia</v>
          </cell>
          <cell r="N570" t="str">
            <v>Directa prestación de servicios</v>
          </cell>
          <cell r="V570"/>
          <cell r="W570"/>
        </row>
        <row r="571">
          <cell r="A571"/>
          <cell r="B571">
            <v>115</v>
          </cell>
          <cell r="C571">
            <v>44757</v>
          </cell>
          <cell r="E571" t="str">
            <v>Invitación privada adquisición equipos de computo y periféricos proyecto 330</v>
          </cell>
          <cell r="F571">
            <v>330</v>
          </cell>
          <cell r="M571" t="str">
            <v>Adquirir  equiposde  cómputo  y  periféricospara  la  correcta  ejecución  delosproyectostitulados: “Caracterización de las condiciones de trabajo y las prácticas asociadas a la exposición a sílice y asbesto en el sector de  la construcción”y  el  proyecto  “Carga  global  de  la  enfermedad  y  análisis  geoespacial  de  la  resistencia  a  los antimicrobianos”</v>
          </cell>
          <cell r="N571" t="str">
            <v>Invitación Privada</v>
          </cell>
          <cell r="V571"/>
          <cell r="W571"/>
        </row>
        <row r="572">
          <cell r="A572"/>
          <cell r="B572">
            <v>114</v>
          </cell>
          <cell r="C572">
            <v>44756</v>
          </cell>
          <cell r="E572" t="str">
            <v xml:space="preserve"> Solicitud de Contratación de Orlando Vallecia Proyecto Cuida Chagas</v>
          </cell>
          <cell r="F572">
            <v>323</v>
          </cell>
          <cell r="M572" t="str">
            <v>Prestar servicios  profesionales  para  apoyar  en la  ejecución  local como asistentede  campo dentro  delproyectodenominado“Hacia la eliminación de la transmisión congénita de la enfermedad de Chagas en América Latina’’.</v>
          </cell>
          <cell r="N572" t="str">
            <v>Directa prestación de servicios</v>
          </cell>
          <cell r="V572"/>
          <cell r="W572"/>
        </row>
        <row r="573">
          <cell r="A573"/>
          <cell r="B573">
            <v>113</v>
          </cell>
          <cell r="C573">
            <v>44755</v>
          </cell>
          <cell r="E573" t="str">
            <v xml:space="preserve"> Solicitud de Contratación de Lina María López Meléndez Proyecto Cuida Chagas</v>
          </cell>
          <cell r="F573">
            <v>323</v>
          </cell>
          <cell r="M573" t="str">
            <v>Prestación de servicios profesionales de manera independiente sin subordinación o dependencia como abogado, quien será responsable de apoyar la gestión contractual del proyecto “Hacia la eliminación de la transmisión congénita de la enfermedad de Chagas en América Latina</v>
          </cell>
          <cell r="N573" t="str">
            <v>Directa prestación de servicios</v>
          </cell>
          <cell r="V573">
            <v>44747</v>
          </cell>
          <cell r="W573"/>
        </row>
        <row r="574">
          <cell r="A574"/>
          <cell r="B574">
            <v>112</v>
          </cell>
          <cell r="C574">
            <v>44755</v>
          </cell>
          <cell r="E574" t="str">
            <v>Solicitud de Contratación de ELIANA BLINED RODRIGUEZ CAMACHO Proyecto Cuida  Chagas</v>
          </cell>
          <cell r="F574">
            <v>323</v>
          </cell>
          <cell r="M574" t="str">
            <v>Prestar servicios profesionales para apoyar en la ejecuciónlocal como oficial de campo para elproyecto “Hacia la eliminación de la transmisión congénita de la enfermedad de Chagas en América Latina’’.</v>
          </cell>
          <cell r="N574" t="str">
            <v>Directa prestación de servicios</v>
          </cell>
          <cell r="V574">
            <v>44742</v>
          </cell>
          <cell r="W574"/>
        </row>
        <row r="575">
          <cell r="A575"/>
          <cell r="B575">
            <v>111</v>
          </cell>
          <cell r="C575">
            <v>44755</v>
          </cell>
          <cell r="E575" t="str">
            <v xml:space="preserve">Solicitud de Contratación de Sergio Fernando Garrote con soportes para el grupo de SALUD AMBIENTAL Y LABORAL </v>
          </cell>
          <cell r="F575">
            <v>330</v>
          </cell>
          <cell r="M575" t="str">
            <v>Apoyar los procesos de investigación del grupo de Salud Ambiental y Laboral relacionados con la realización de material audiovisual y edición de videos relacionados con el proyecto “Caracterización de las condiciones de trabajo y las prácticas asociadas a la exposición a sílice y asbesto en el sector de la construcción” y otros proyectos del grupo de Salud Ambiental y Laboral</v>
          </cell>
          <cell r="N575" t="str">
            <v>Directa prestación de servicios</v>
          </cell>
          <cell r="V575">
            <v>44742</v>
          </cell>
          <cell r="W575"/>
        </row>
        <row r="576">
          <cell r="A576"/>
          <cell r="B576">
            <v>110</v>
          </cell>
          <cell r="C576">
            <v>44754</v>
          </cell>
          <cell r="E576" t="str">
            <v>Radicación INV _ PRIV compra termociclador</v>
          </cell>
          <cell r="F576">
            <v>338</v>
          </cell>
          <cell r="M576" t="str">
            <v>Adquirir equipo termociclador con certificado de calibración de la ONAC según corresponda, los cuales estarán orientados a la amplificación de diversas hebras de ADN por medio de la técnica de PCR en el marco de los proyectos que se encuentran en cabeza del INS</v>
          </cell>
          <cell r="N576" t="str">
            <v>Invitación Privada</v>
          </cell>
          <cell r="V576">
            <v>44742</v>
          </cell>
          <cell r="W576"/>
        </row>
        <row r="577">
          <cell r="A577"/>
          <cell r="B577">
            <v>109</v>
          </cell>
          <cell r="C577">
            <v>44754</v>
          </cell>
          <cell r="E577" t="str">
            <v>Solicitud terminación anticipada CTO 020-2022 Laura Sofia Beltran Cascavita</v>
          </cell>
          <cell r="F577">
            <v>304</v>
          </cell>
          <cell r="M577" t="str">
            <v>“Prestarservicios para apoyar la actualización y registro de información, archivado;actualizaciónbases de datos y gestión del correo electrónico del proyecto denominado: “Caracterización bioquímica y biológica del veneno de las corales colombianas Micrurus medemi, Micrurus sangilensis y Micrurus lenmiscatus y su neutralización con el antiveneno anticoral polivalente producido por el INS”, así como de otros proyectos de investigación cuyos recursos se encuentren en el Fondo Especial de Investigación”.</v>
          </cell>
          <cell r="N577" t="str">
            <v>Terminación Anticipada</v>
          </cell>
          <cell r="V577">
            <v>44742</v>
          </cell>
          <cell r="W577"/>
        </row>
        <row r="578">
          <cell r="A578"/>
          <cell r="B578">
            <v>108</v>
          </cell>
          <cell r="C578">
            <v>44750</v>
          </cell>
          <cell r="E578" t="str">
            <v xml:space="preserve">Ricardo Arturo Pinzón Nieto </v>
          </cell>
          <cell r="F578">
            <v>323</v>
          </cell>
          <cell r="M578" t="str">
            <v>Prestación de servicios profesionales para apoyar en el diseño de la estrategia local de comunicación y participación de la comunidad en el proyecto “Hacia la eliminación de la transmisión congénita de la enfermedad de Chagas en América Latina’’.</v>
          </cell>
          <cell r="N578" t="str">
            <v>Directa prestación de servicios</v>
          </cell>
          <cell r="V578">
            <v>44742</v>
          </cell>
          <cell r="W578"/>
        </row>
        <row r="579">
          <cell r="A579"/>
          <cell r="B579">
            <v>107</v>
          </cell>
          <cell r="C579">
            <v>44750</v>
          </cell>
          <cell r="E579" t="str">
            <v>Sergio Mendez</v>
          </cell>
          <cell r="F579">
            <v>323</v>
          </cell>
          <cell r="M579" t="str">
            <v>Prestar servicios  profesionales  para  apoyar  en la  ejecución  local como asistentede  campo dentro  delproyectodenominado“Hacia la eliminación de la transmisión congénita de la enfermedad de Chagas en América Latina’’.</v>
          </cell>
          <cell r="N579" t="str">
            <v>Directa prestación de servicios</v>
          </cell>
          <cell r="V579">
            <v>44722</v>
          </cell>
          <cell r="W579"/>
        </row>
        <row r="580">
          <cell r="A580"/>
          <cell r="B580">
            <v>106</v>
          </cell>
          <cell r="C580">
            <v>44778</v>
          </cell>
          <cell r="E580" t="str">
            <v>Luisa Fernanda Trujillo</v>
          </cell>
          <cell r="F580">
            <v>323</v>
          </cell>
          <cell r="M580" t="str">
            <v>Prestar servicios profesionales para apoyar en la ejecución local como oficial de campo para el proyecto “Hacia la eliminación de la transmisión congénita de la enfermedad de Chagas en América Latina’’.</v>
          </cell>
          <cell r="N580" t="str">
            <v>Directa prestación de servicios</v>
          </cell>
          <cell r="V580">
            <v>44726</v>
          </cell>
          <cell r="W580"/>
        </row>
        <row r="581">
          <cell r="A581"/>
          <cell r="B581">
            <v>105</v>
          </cell>
          <cell r="C581">
            <v>44750</v>
          </cell>
          <cell r="E581" t="str">
            <v>Liza Catalina Torres Vanegas</v>
          </cell>
          <cell r="F581">
            <v>323</v>
          </cell>
          <cell r="M581" t="str">
            <v>Prestar servicios  profesionales  para  apoyar  en la  ejecución  local como asistentede  campo dentro  delproyectodenominado“Hacia la eliminación de la transmisión congénita de la enfermedad de Chagas en América Latina’’.</v>
          </cell>
          <cell r="N581" t="str">
            <v>Directa prestación de servicios</v>
          </cell>
          <cell r="V581">
            <v>44721</v>
          </cell>
          <cell r="W581"/>
        </row>
        <row r="582">
          <cell r="A582"/>
          <cell r="B582">
            <v>104</v>
          </cell>
          <cell r="C582">
            <v>44750</v>
          </cell>
          <cell r="E582" t="str">
            <v>Invitación pública - Capacitaciones</v>
          </cell>
          <cell r="F582">
            <v>338</v>
          </cell>
          <cell r="M582" t="str">
            <v>Prestar servicios para realizar actividades de capacitación dirigidas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v>
          </cell>
          <cell r="N582" t="str">
            <v>Invitación Pública</v>
          </cell>
          <cell r="V582">
            <v>44718</v>
          </cell>
          <cell r="W582"/>
        </row>
        <row r="583">
          <cell r="A583"/>
          <cell r="B583">
            <v>103</v>
          </cell>
          <cell r="C583">
            <v>44749</v>
          </cell>
          <cell r="E583" t="str">
            <v>Solicitud contratación CPS ANGELA NATHALIA SEPÚLVEDA GUTIERREZ</v>
          </cell>
          <cell r="F583">
            <v>338</v>
          </cell>
          <cell r="M583" t="str">
            <v>Apoyar al equipo de comunicaciones y TICS en el desarrollo de piezas gráficas, y comunicativas, de tal forma que, permitan al INS cumplir las obligaciones contractuales adquiridas a través del proyecto NOFO con número CDC-RFA-CK21-2106 que se desarrolla a través del Grupo de Microbiología</v>
          </cell>
          <cell r="N583" t="str">
            <v>Directa prestación de servicios</v>
          </cell>
          <cell r="V583">
            <v>44718</v>
          </cell>
          <cell r="W583"/>
        </row>
        <row r="584">
          <cell r="A584"/>
          <cell r="B584">
            <v>102</v>
          </cell>
          <cell r="C584">
            <v>44747</v>
          </cell>
          <cell r="E584" t="str">
            <v>Solicitd de Prórroga cto 064-2022 (mobiliario)GLORIA ELIZABETH OSORIO BENAVIDES.</v>
          </cell>
          <cell r="F584"/>
          <cell r="M584"/>
          <cell r="N584" t="str">
            <v>Prórroga</v>
          </cell>
          <cell r="V584">
            <v>44718</v>
          </cell>
          <cell r="W584"/>
        </row>
        <row r="585">
          <cell r="A585"/>
          <cell r="B585" t="str">
            <v>101-4</v>
          </cell>
          <cell r="C585">
            <v>44747</v>
          </cell>
          <cell r="E585" t="str">
            <v>Radicación EP invitación privada compra de insumos y reactivos Micobacterias</v>
          </cell>
          <cell r="F585">
            <v>307</v>
          </cell>
          <cell r="M585" t="str">
            <v>Adquirir insumos y reactivos de laboratorio, los cuales estarán orientados al desarrollo de las actividades del laboratorio de Micobacterias para el desarrollo del proyecto “Determinación in vitro del potencial antituberculoso de moléculas de origen sintético frente aislamientos resistentes de Mycobacterium tuberculosis y a condiciones no-replicativas, como posible fuente de nuevos medicamentos antituberculosis”.</v>
          </cell>
          <cell r="N585" t="str">
            <v>Invitación Privada</v>
          </cell>
          <cell r="V585"/>
          <cell r="W585"/>
        </row>
        <row r="586">
          <cell r="A586"/>
          <cell r="B586" t="str">
            <v>101-3</v>
          </cell>
          <cell r="C586">
            <v>44747</v>
          </cell>
          <cell r="E586" t="str">
            <v>Radicación EP invitación privada compra de insumos y reactivos Micobacterias</v>
          </cell>
          <cell r="F586">
            <v>307</v>
          </cell>
          <cell r="M586" t="str">
            <v>Adquirir insumos y reactivos de laboratorio, los cuales estarán orientados al desarrollo de las actividades del laboratorio de Micobacterias para el desarrollo del proyecto “Determinación in vitro del potencial antituberculoso de moléculas de origen sintético frente aislamientos resistentes de Mycobacterium tuberculosis y a condiciones no-replicativas, como posible fuente de nuevos medicamentos antituberculosis”.</v>
          </cell>
          <cell r="N586" t="str">
            <v>Invitación Privada</v>
          </cell>
          <cell r="V586"/>
          <cell r="W586"/>
        </row>
        <row r="587">
          <cell r="A587"/>
          <cell r="B587" t="str">
            <v>101-2</v>
          </cell>
          <cell r="C587">
            <v>44747</v>
          </cell>
          <cell r="E587" t="str">
            <v>Radicación EP invitación privada compra de insumos y reactivos Micobacterias</v>
          </cell>
          <cell r="F587">
            <v>307</v>
          </cell>
          <cell r="M587" t="str">
            <v>Adquirir insumos y reactivos de laboratorio, los cuales estarán orientados al desarrollo de las actividades del laboratorio de Micobacterias para el desarrollo del proyecto “Determinación in vitro del potencial antituberculoso de moléculas de origen sintético frente aislamientos resistentes de Mycobacterium tuberculosis y a condiciones no-replicativas, como posible fuente de nuevos medicamentos antituberculosis”.</v>
          </cell>
          <cell r="N587" t="str">
            <v>Invitación Privada</v>
          </cell>
          <cell r="V587"/>
          <cell r="W587"/>
        </row>
        <row r="588">
          <cell r="A588"/>
          <cell r="B588" t="str">
            <v>101-1</v>
          </cell>
          <cell r="C588">
            <v>44747</v>
          </cell>
          <cell r="E588" t="str">
            <v>Radicación EP invitación privada compra de insumos y reactivos Micobacterias</v>
          </cell>
          <cell r="F588">
            <v>307</v>
          </cell>
          <cell r="M588" t="str">
            <v>Adquirir insumos y reactivos de laboratorio, los cuales estarán orientados al desarrollo de las actividades del laboratorio de Micobacterias para el desarrollo del proyecto “Determinación in vitro del potencial antituberculoso de moléculas de origen sintético frente aislamientos resistentes de Mycobacterium tuberculosis y a condiciones no-replicativas, como posible fuente de nuevos medicamentos antituberculosis.</v>
          </cell>
          <cell r="N588" t="str">
            <v>Invitación Privada</v>
          </cell>
          <cell r="V588"/>
          <cell r="W588"/>
        </row>
        <row r="589">
          <cell r="A589"/>
          <cell r="B589">
            <v>100</v>
          </cell>
          <cell r="C589">
            <v>44736</v>
          </cell>
          <cell r="E589" t="str">
            <v>Modificacion Contrato 054-2022 MAIRA  LYSETH  ALVARADO  CASAS</v>
          </cell>
          <cell r="F589">
            <v>338</v>
          </cell>
          <cell r="M589" t="str">
            <v xml:space="preserve"> Apoyar el contenido técnico de infografías,  carteles,  folletos  y demás  piezas  divulgativas,  así  como  las  actividades  técnicas  de laboratorio relacionadas con la capacidad diagnóstica de enfermedades fúngicas, en el marco del proyecto NOA NU51CK000316D.</v>
          </cell>
          <cell r="N589" t="str">
            <v>Modificación</v>
          </cell>
          <cell r="V589">
            <v>44708</v>
          </cell>
          <cell r="W589"/>
        </row>
        <row r="590">
          <cell r="A590"/>
          <cell r="B590">
            <v>99</v>
          </cell>
          <cell r="C590">
            <v>44741</v>
          </cell>
          <cell r="E590" t="str">
            <v>Solicitud de Contratación Paula Ximena Pavia Velandia Proyecto Cuida Chagas</v>
          </cell>
          <cell r="F590">
            <v>323</v>
          </cell>
          <cell r="M590" t="str">
            <v>Prestar servicios  profesionales como oficial  de  seguimiento  y evaluación M&amp;E (Monitoring  and  Evaluation), responsable del desarrollo y fortalecimiento de los procedimientos de seguimiento técnico-científico, evaluación y aprendizaje, con el fin de alcanzar los resultados del proyecto “Hacia la eliminación de la transmisión congénita de la enfermedad de Chagas en América Latina’’</v>
          </cell>
          <cell r="N590" t="str">
            <v>Directa prestación de servicios</v>
          </cell>
          <cell r="V590">
            <v>44707</v>
          </cell>
          <cell r="W590"/>
        </row>
        <row r="591">
          <cell r="A591"/>
          <cell r="B591">
            <v>98</v>
          </cell>
          <cell r="C591">
            <v>44733</v>
          </cell>
          <cell r="E591" t="str">
            <v>Invitación privada adquisición de bonos proyecto 340</v>
          </cell>
          <cell r="F591">
            <v>340</v>
          </cell>
          <cell r="M591" t="str">
            <v>Adquirir bonos de alimentación redimibles en supermercados de cadena para los pacientes con TB MDR que se vinculen al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En las ciudades de Bogotá, Cali, Buenaventura y Medellín“.</v>
          </cell>
          <cell r="N591" t="str">
            <v>Invitación privada adquisición de bonos proyecto 340</v>
          </cell>
          <cell r="V591"/>
          <cell r="W591"/>
        </row>
        <row r="592">
          <cell r="A592"/>
          <cell r="B592">
            <v>97</v>
          </cell>
          <cell r="C592">
            <v>44740</v>
          </cell>
          <cell r="E592" t="str">
            <v>Radicación EP contratación directa CPS proyecto 777 de 2018 Rosalia Seña</v>
          </cell>
          <cell r="F592">
            <v>307</v>
          </cell>
          <cell r="M592" t="str">
            <v>Apoyar el desarrollo del proyecto “Determinación in vitro del potencial antituberculoso de moléculas de origen sintético frente aislamientos resistentes de Mycobacterium tuberculosis y a condiciones no-replicativas, como posible fuente de nuevos medicamentos antituberculosis” en los ensayos con compuestos naturales de la librería Screen- Well Natural Product Library.</v>
          </cell>
          <cell r="N592" t="str">
            <v>Directa prestación de servicios</v>
          </cell>
          <cell r="V592">
            <v>44712</v>
          </cell>
          <cell r="W592"/>
        </row>
        <row r="593">
          <cell r="A593"/>
          <cell r="B593">
            <v>96</v>
          </cell>
          <cell r="C593">
            <v>44736</v>
          </cell>
          <cell r="E593" t="str">
            <v>Solicitud de Contratación Humberto Valdes Proyecto Cuida Chagas</v>
          </cell>
          <cell r="F593">
            <v>323</v>
          </cell>
          <cell r="M593" t="str">
            <v>Prestar servicios profesionales requeridos por la Dirección de Investigación en Salud Pública, para apoyar la administración general del Proyecto “Comunidades unidas para la innovación, el desarrollo y la atención de la enfermedad de Chagas - Hacia la eliminación de la transmisión congénita de la enfermedad de Chagas en América Latina". Output 0 Grupo "Project Staff" Código 007</v>
          </cell>
          <cell r="N593" t="str">
            <v>Directa prestación de servicios</v>
          </cell>
          <cell r="V593"/>
          <cell r="W593"/>
        </row>
        <row r="594">
          <cell r="A594"/>
          <cell r="B594">
            <v>95</v>
          </cell>
          <cell r="C594">
            <v>44729</v>
          </cell>
          <cell r="E594" t="str">
            <v>Adición y Prorroga Luz Karime Osorio FEI INS 039 2021</v>
          </cell>
          <cell r="F594"/>
          <cell r="M594" t="str">
            <v>Realizar actividades para el fortalecimiento de la vigilancia y respuesta en salud pública en zona de frontera y del programa de entrenamiento en epidemiología de campo FETP.</v>
          </cell>
          <cell r="N594" t="str">
            <v>Adición y prorroga</v>
          </cell>
          <cell r="V594"/>
          <cell r="W594"/>
        </row>
        <row r="595">
          <cell r="A595"/>
          <cell r="B595">
            <v>94</v>
          </cell>
          <cell r="C595">
            <v>44729</v>
          </cell>
          <cell r="E595" t="str">
            <v xml:space="preserve"> Contrato de prestación de servicios -convenio Oxford Johana Esther Hernandez </v>
          </cell>
          <cell r="F595">
            <v>309</v>
          </cell>
          <cell r="M595" t="str">
            <v>Desarrollar las actividades que permitan la revisión, actualización y ajustes de los documentos técnicos científicos resultado del análisis de la vigilancia de la resistencia a los antimicrobianos (RAM) en el marco del acuerdo de investigación entre la Universidad de Oxford y el INS</v>
          </cell>
          <cell r="N595" t="str">
            <v>Directa prestación de servicios</v>
          </cell>
          <cell r="V595"/>
          <cell r="W595"/>
        </row>
        <row r="596">
          <cell r="A596"/>
          <cell r="B596">
            <v>93</v>
          </cell>
          <cell r="C596">
            <v>44727</v>
          </cell>
          <cell r="E596" t="str">
            <v>AYLIIN YDALMY AGUDELO CARDONA</v>
          </cell>
          <cell r="F596">
            <v>320</v>
          </cell>
          <cell r="M596" t="str">
            <v>Realizar acciones administrativas para el seguimiento de los proyectos de infecciones asociadas a la atención en salud</v>
          </cell>
          <cell r="N596" t="str">
            <v>Directa prestación de servicios</v>
          </cell>
          <cell r="V596"/>
          <cell r="W596"/>
        </row>
        <row r="597">
          <cell r="B597">
            <v>92</v>
          </cell>
          <cell r="C597">
            <v>44727</v>
          </cell>
          <cell r="E597" t="str">
            <v xml:space="preserve">Solicitud contratación CPS LAURA HIDALGO
</v>
          </cell>
          <cell r="F597">
            <v>302</v>
          </cell>
          <cell r="M597" t="str">
            <v>Apoyar la gestión contractual y jurídica para proyectos cuyos recursos se encuentran en el Patrimonio Autónomo Fondo Especial para Investigaciones del Instituto Nacional de Salud</v>
          </cell>
          <cell r="N597" t="str">
            <v>Directa prestación de servicios</v>
          </cell>
          <cell r="V597">
            <v>44718</v>
          </cell>
          <cell r="W597"/>
        </row>
        <row r="598">
          <cell r="A598"/>
          <cell r="B598">
            <v>91</v>
          </cell>
          <cell r="C598">
            <v>44727</v>
          </cell>
          <cell r="E598" t="str">
            <v xml:space="preserve">Solicitud contratación CPS NATALIA BARBOSA
</v>
          </cell>
          <cell r="F598">
            <v>302</v>
          </cell>
          <cell r="M598" t="str">
            <v>Apoyar  la  gestión  contractual y  jurídica  para proyectos cuyos  recursos  se  encuentran  en  el  Patrimonio  Autónomo Fondo Especial para Investigaciones delInstituto Nacional de Salud.</v>
          </cell>
          <cell r="N598" t="str">
            <v>Directa prestación de servicios</v>
          </cell>
          <cell r="V598" t="str">
            <v>23/03/2022</v>
          </cell>
          <cell r="W598"/>
        </row>
        <row r="599">
          <cell r="A599"/>
          <cell r="B599">
            <v>90</v>
          </cell>
          <cell r="C599">
            <v>44727</v>
          </cell>
          <cell r="E599" t="str">
            <v>Solicitud terminación anticipada CTO 039-2022 Humberto Valdez</v>
          </cell>
          <cell r="F599">
            <v>338</v>
          </cell>
          <cell r="M599" t="str">
            <v>Apoyar en la ejecución financiera de los proyectos que se financian a través del Fondo Especial para Investigaciones-INS, en especial con el seguimiento del proyecto NOFO con número CDC-RFA-CK21-2106 denominado: “STRENGTHENING OF LABORATORY BASED SURVEILLANCE AND DIAGNOSTIC CAPACITY FOR FUNGAL DISEASES IN COLOMBIA’’.</v>
          </cell>
          <cell r="N599" t="str">
            <v>Terminación Anticipada</v>
          </cell>
          <cell r="V599" t="str">
            <v>23/03/2022</v>
          </cell>
          <cell r="W599"/>
        </row>
        <row r="600">
          <cell r="A600"/>
          <cell r="B600">
            <v>89</v>
          </cell>
          <cell r="C600">
            <v>44763</v>
          </cell>
          <cell r="E600" t="str">
            <v>Radicación proceso invitación privada - Insumos y reactivos DISP</v>
          </cell>
          <cell r="F600">
            <v>338</v>
          </cell>
          <cell r="M600" t="str">
            <v>Adquirir insumos y reactivos necesarios para instalar y fortalecer la capacidad diagnóstica en el laboratorio de micología del ins para enfermedades fúngicas emergentes, en el marco del proyecto “fortalecimiento de la capacidad de diagnóstico y vigilancia de laboratorio para enfermedades fúngicas en colombia”</v>
          </cell>
          <cell r="N600" t="str">
            <v>Invitación Privada</v>
          </cell>
          <cell r="V600" t="str">
            <v>23/03/2022</v>
          </cell>
          <cell r="W600"/>
        </row>
        <row r="601">
          <cell r="A601"/>
          <cell r="B601"/>
          <cell r="C601"/>
          <cell r="E601"/>
          <cell r="F601"/>
          <cell r="M601"/>
          <cell r="N601"/>
          <cell r="V601"/>
          <cell r="W601"/>
        </row>
        <row r="602">
          <cell r="A602"/>
          <cell r="B602" t="str">
            <v>88-4</v>
          </cell>
          <cell r="C602">
            <v>44721</v>
          </cell>
          <cell r="E602" t="str">
            <v>Radicación del proceso invitación pública - Compra de reactivos Dirección de Redes</v>
          </cell>
          <cell r="F602">
            <v>322</v>
          </cell>
          <cell r="M602" t="str">
            <v>Adquisición de reactivos, cepas e insumos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2" t="str">
            <v>Invitación Pública</v>
          </cell>
          <cell r="V602" t="str">
            <v>24/03/2022</v>
          </cell>
          <cell r="W602"/>
        </row>
        <row r="603">
          <cell r="A603"/>
          <cell r="B603" t="str">
            <v>88-3</v>
          </cell>
          <cell r="C603">
            <v>44721</v>
          </cell>
          <cell r="E603" t="str">
            <v>Radicación del proceso invitación pública - Compra de reactivos Dirección de Redes</v>
          </cell>
          <cell r="F603">
            <v>322</v>
          </cell>
          <cell r="M603" t="str">
            <v>Adquisición de reactivos, cepas e insumos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3" t="str">
            <v>Invitación Pública</v>
          </cell>
          <cell r="V603" t="str">
            <v>24/03/2022</v>
          </cell>
          <cell r="W603"/>
        </row>
        <row r="604">
          <cell r="A604"/>
          <cell r="B604" t="str">
            <v>88-2</v>
          </cell>
          <cell r="C604">
            <v>44721</v>
          </cell>
          <cell r="E604" t="str">
            <v>Radicación del proceso invitación pública - Compra de reactivos Dirección de Redes</v>
          </cell>
          <cell r="F604">
            <v>322</v>
          </cell>
          <cell r="M604" t="str">
            <v>Adquisición de reactivos, cepas e insumos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4" t="str">
            <v>Invitación Pública</v>
          </cell>
          <cell r="V604" t="str">
            <v>24/03/2022</v>
          </cell>
          <cell r="W604"/>
        </row>
        <row r="605">
          <cell r="A605"/>
          <cell r="B605" t="str">
            <v>88-1</v>
          </cell>
          <cell r="C605">
            <v>44721</v>
          </cell>
          <cell r="E605" t="str">
            <v>Radicación del proceso invitación pública - Compra de reactivos Dirección de Redes</v>
          </cell>
          <cell r="F605">
            <v>322</v>
          </cell>
          <cell r="M605" t="str">
            <v>Adquisición de reactivos, cepas e insumos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5" t="str">
            <v>Invitación Pública</v>
          </cell>
          <cell r="V605" t="str">
            <v>24/03/2022</v>
          </cell>
          <cell r="W605"/>
        </row>
        <row r="606">
          <cell r="A606"/>
          <cell r="B606" t="str">
            <v>87-1</v>
          </cell>
          <cell r="C606">
            <v>44721</v>
          </cell>
          <cell r="E606" t="str">
            <v>Radicación proceso invitación privada - Equipos de laboratorio</v>
          </cell>
          <cell r="F606">
            <v>322</v>
          </cell>
          <cell r="M606" t="str">
            <v>Adquisición de equipos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6"/>
          <cell r="V606"/>
          <cell r="W606"/>
        </row>
        <row r="607">
          <cell r="A607"/>
          <cell r="B607" t="str">
            <v>87-2</v>
          </cell>
          <cell r="C607">
            <v>44721</v>
          </cell>
          <cell r="E607" t="str">
            <v>Radicación proceso invitación privada - Equipos de laboratorio</v>
          </cell>
          <cell r="F607">
            <v>322</v>
          </cell>
          <cell r="M607" t="str">
            <v>Adquisición de equipos de laboratorio necesarios para el desarrollo de la actividad Nro. 5 “fortalecer y modernizar la vigilancia de laboratorio para brotes de enfermedades infecciosas a pequeña escala” del proyecto “sostenibilidad de la etapa de desarrollo del instituto nacional de salud de Colombia en respuesta a emergencias de salud pública y su desarrollo como centro de excelencia para américa latina”</v>
          </cell>
          <cell r="N607" t="str">
            <v>Invitación Privada</v>
          </cell>
          <cell r="V607" t="str">
            <v>22/03/2022</v>
          </cell>
          <cell r="W607"/>
        </row>
        <row r="608">
          <cell r="A608"/>
          <cell r="B608">
            <v>86</v>
          </cell>
          <cell r="C608">
            <v>44720</v>
          </cell>
          <cell r="E608" t="str">
            <v xml:space="preserve">Radicación proceso de contratación Yordan Zamora </v>
          </cell>
          <cell r="F608">
            <v>322</v>
          </cell>
          <cell r="M608" t="str">
            <v>Apoyar las actividades que permitan adelantar y concluir los procesos contractuales derivados de los proyectos asignados, de conformidad con los requerimientos realizados desde el Grupo Fondo Especial para Investigaciones-FEI</v>
          </cell>
          <cell r="N608" t="str">
            <v>Directa prestación de servicios</v>
          </cell>
          <cell r="V608" t="str">
            <v>18/03/2022</v>
          </cell>
          <cell r="W608"/>
        </row>
        <row r="609">
          <cell r="A609"/>
          <cell r="B609">
            <v>85</v>
          </cell>
          <cell r="C609">
            <v>44720</v>
          </cell>
          <cell r="E609" t="str">
            <v xml:space="preserve">Radicación proceso de contratación Sandra Sanchez </v>
          </cell>
          <cell r="F609">
            <v>322</v>
          </cell>
          <cell r="M609" t="str">
            <v>Apoyar los procesos operativos que contribuyan al monitoreo, seguimiento y ejecución de los proyectos asignados</v>
          </cell>
          <cell r="N609" t="str">
            <v>Directa prestación de servicios</v>
          </cell>
          <cell r="V609" t="str">
            <v>24/03/2022</v>
          </cell>
          <cell r="W609"/>
        </row>
        <row r="610">
          <cell r="A610"/>
          <cell r="B610">
            <v>84</v>
          </cell>
          <cell r="C610">
            <v>44720</v>
          </cell>
          <cell r="E610" t="str">
            <v xml:space="preserve">Radicación proceso de contratación Jorge Villalobos </v>
          </cell>
          <cell r="F610">
            <v>322</v>
          </cell>
          <cell r="M610" t="str">
            <v>Apoyar la gestión y administración de la información de los proyectos cuyos recursos están en el Fondo Especial para Investigaciones-INS, especialmente lo relacionado con la oportunidad de financiación (NOFO) número CDC-RFA-GH20-2132</v>
          </cell>
          <cell r="N610" t="str">
            <v>Directa prestación de servicios</v>
          </cell>
          <cell r="V610" t="str">
            <v>15/03/2022</v>
          </cell>
          <cell r="W610"/>
        </row>
        <row r="611">
          <cell r="A611"/>
          <cell r="B611">
            <v>83</v>
          </cell>
          <cell r="C611">
            <v>44720</v>
          </cell>
          <cell r="E611" t="str">
            <v xml:space="preserve">Radicación proceso de contratación Luis Caicedo Valbuena </v>
          </cell>
          <cell r="F611">
            <v>322</v>
          </cell>
          <cell r="M611" t="str">
            <v>Apoyar la implementación, optimización y seguimiento del componente financiero de los proyectos asignados</v>
          </cell>
          <cell r="N611" t="str">
            <v>Directa prestación de servicios</v>
          </cell>
          <cell r="V611" t="str">
            <v>29/04/2022</v>
          </cell>
          <cell r="W611" t="str">
            <v>Publicado en secopII 5/04/2022</v>
          </cell>
        </row>
        <row r="612">
          <cell r="A612"/>
          <cell r="B612">
            <v>82</v>
          </cell>
          <cell r="C612">
            <v>44720</v>
          </cell>
          <cell r="E612" t="str">
            <v xml:space="preserve">Radicación proceso contractual Sra, jhoanna Rincon </v>
          </cell>
          <cell r="F612">
            <v>322</v>
          </cell>
          <cell r="M612" t="str">
            <v>Apoyar la elaboración de estudios previos relacionados con los procesos precontractuales, control, monitoreo y seguimiento de las actividades de los proyectos asignados por el Instituto Nacional de Salud</v>
          </cell>
          <cell r="N612" t="str">
            <v>Directa prestación de servicios</v>
          </cell>
          <cell r="V612">
            <v>44691</v>
          </cell>
          <cell r="W612"/>
        </row>
        <row r="613">
          <cell r="B613">
            <v>81</v>
          </cell>
          <cell r="C613">
            <v>44720</v>
          </cell>
          <cell r="E613" t="str">
            <v>Radicación proceso de contratación  Filimena Klinger</v>
          </cell>
          <cell r="F613">
            <v>335</v>
          </cell>
          <cell r="M613" t="str">
            <v>Realizar las actividades necesarias para apoyar la planeación, ejecución y seguimiento de los proyectos asignados</v>
          </cell>
          <cell r="N613" t="str">
            <v>Directa prestación de servicios</v>
          </cell>
          <cell r="V613"/>
          <cell r="W613" t="str">
            <v>Solicitud prorroga del contrato</v>
          </cell>
        </row>
        <row r="614">
          <cell r="A614"/>
          <cell r="B614">
            <v>79</v>
          </cell>
          <cell r="C614">
            <v>44720</v>
          </cell>
          <cell r="E614" t="str">
            <v>prórroga contrato FEI-INS-063-2022</v>
          </cell>
          <cell r="F614">
            <v>335</v>
          </cell>
          <cell r="M614" t="str">
            <v>Adquisición de hardware y software necesarios para la ejecución del proyecto “Sostenibilidad de la etapa desarrollo del Instituto Nacional de Salud de Colombia en respuesta a emergencias de salud pública y su desarrollo como centro de excelencia para américa latina</v>
          </cell>
          <cell r="N614" t="str">
            <v>Adición y prorroga</v>
          </cell>
          <cell r="V614">
            <v>44684</v>
          </cell>
          <cell r="W614"/>
        </row>
        <row r="615">
          <cell r="A615"/>
          <cell r="B615">
            <v>78</v>
          </cell>
          <cell r="C615">
            <v>44720</v>
          </cell>
          <cell r="E615" t="str">
            <v>adición y prorroga contrato FEI INS 026 de 2022 kevin blanco</v>
          </cell>
          <cell r="F615">
            <v>313</v>
          </cell>
          <cell r="M615" t="str">
            <v>Garantizar la contratación por prestación de servicios de apoyo de la gestión que permita realizar tareas técnicas y administrativas propias de la ejecución del proyecto titulado “Estratificación espacial del dengue basado en la identificación de factores de riesgo: un ensayo piloto en el departamento del Cauca. Código 210484467217”</v>
          </cell>
          <cell r="N615" t="str">
            <v>Adición y prorroga</v>
          </cell>
          <cell r="V615">
            <v>44690</v>
          </cell>
          <cell r="W615" t="str">
            <v>Observaciones Kasel 06/04/2022</v>
          </cell>
        </row>
        <row r="616">
          <cell r="A616"/>
          <cell r="B616">
            <v>77</v>
          </cell>
          <cell r="C616">
            <v>44720</v>
          </cell>
          <cell r="E616" t="str">
            <v>Invitación Privada SIFI 338 Insumos y reactivos</v>
          </cell>
          <cell r="F616">
            <v>338</v>
          </cell>
          <cell r="M616" t="str">
            <v>ADQUIRIR INSUMOS Y REACTIVOS NECESARIOS PARA INSTALAR Y FORTALECER LA CAPACIDAD DIAGNÓSTICA EN EL LABORATORIO DE MICOLOGÍA DEL INS PARA ENFERMEDADES FÚNGICAS EMERGENTES, EN EL MARCO DEL PROYECTO “FORTALECIMIENTO DE LA CAPACIDAD DE DIAGNÓSTICO Y VIGILANCIA DE LABORATORIO PARA ENFERMEDADES FÚNGICAS EN COLOMBIA</v>
          </cell>
          <cell r="N616" t="str">
            <v>Invitación Privada</v>
          </cell>
          <cell r="V616" t="str">
            <v>11/03/2022</v>
          </cell>
          <cell r="W616"/>
        </row>
        <row r="617">
          <cell r="A617"/>
          <cell r="B617">
            <v>76</v>
          </cell>
          <cell r="C617">
            <v>44643</v>
          </cell>
          <cell r="E617" t="str">
            <v>Invitación Pública SIFI 338 Insumos y reactivos</v>
          </cell>
          <cell r="F617">
            <v>338</v>
          </cell>
          <cell r="M617" t="str">
            <v>ADQUIRIR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“FORTALECIMIENTO DE LA CAPACIDAD DE DIAGNÓSTICO Y VIGILANCIA DE LABORATORIO PARA ENFERMEDADES FÚNGICAS EN COLOMBIA</v>
          </cell>
          <cell r="N617" t="str">
            <v>Invitación Pública</v>
          </cell>
          <cell r="V617" t="str">
            <v>08/03/2022</v>
          </cell>
          <cell r="W617" t="str">
            <v>APROBADO POR FILTRO EL 03/03/2022 PTE FIRMA FOR</v>
          </cell>
        </row>
        <row r="618">
          <cell r="A618"/>
          <cell r="B618">
            <v>75</v>
          </cell>
          <cell r="C618">
            <v>44643</v>
          </cell>
          <cell r="E618" t="str">
            <v>Invitación Pública SIFI 338 Insumos y reactivos</v>
          </cell>
          <cell r="F618">
            <v>338</v>
          </cell>
          <cell r="M618" t="str">
            <v>ADQUIRIR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“FORTALECIMIENTO DE LA CAPACIDAD DE DIAGNÓSTICO Y VIGILANCIA DE LABORATORIO PARA ENFERMEDADES FÚNGICAS EN COLOMBIA</v>
          </cell>
          <cell r="N618" t="str">
            <v>Invitación Pública</v>
          </cell>
          <cell r="V618" t="str">
            <v>11/03/2022</v>
          </cell>
          <cell r="W618" t="str">
            <v>APROBADO POR FILTRO EL 10/02/2022</v>
          </cell>
        </row>
        <row r="619">
          <cell r="A619"/>
          <cell r="B619">
            <v>74</v>
          </cell>
          <cell r="C619">
            <v>44643</v>
          </cell>
          <cell r="E619" t="str">
            <v>Invitación Pública SIFI 338 Insumos y reactivos</v>
          </cell>
          <cell r="F619">
            <v>338</v>
          </cell>
          <cell r="M619" t="str">
            <v>ADQUIRIR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“FORTALECIMIENTO DE LA CAPACIDAD DE DIAGNÓSTICO Y VIGILANCIA DE LABORATORIO PARA ENFERMEDADES FÚNGICAS EN COLOMBIA</v>
          </cell>
          <cell r="N619" t="str">
            <v>Invitación Pública</v>
          </cell>
          <cell r="V619" t="str">
            <v>11/03/2022</v>
          </cell>
          <cell r="W619" t="str">
            <v>APROBADO POR FILTRO EL 10/02/2022</v>
          </cell>
        </row>
        <row r="620">
          <cell r="A620"/>
          <cell r="B620">
            <v>73</v>
          </cell>
          <cell r="C620">
            <v>44715</v>
          </cell>
          <cell r="E620" t="str">
            <v>EP - Equipos de Computo - Mayo</v>
          </cell>
          <cell r="F620">
            <v>338</v>
          </cell>
          <cell r="M620" t="str">
            <v>Adquirir equipos de cómputo y periféricos con respectivo licenciamiento, los cuales estarán orientados al análisis de información en el marco de los proyectos que se encuentran en cabeza del INS.</v>
          </cell>
          <cell r="N620" t="str">
            <v>Invitación Privada</v>
          </cell>
          <cell r="V620" t="str">
            <v>24/01/2022</v>
          </cell>
          <cell r="W620" t="str">
            <v>APROBADO POR FILTRO EL 22/01/2022</v>
          </cell>
        </row>
        <row r="621">
          <cell r="A621"/>
          <cell r="B621">
            <v>72</v>
          </cell>
          <cell r="C621">
            <v>44706</v>
          </cell>
          <cell r="E621" t="str">
            <v>Cesión contrato FEI INS 013 de 2022 | Mónica Cristina Jaramillo Romo</v>
          </cell>
          <cell r="F621">
            <v>337</v>
          </cell>
          <cell r="M621" t="str">
            <v>Prestar sus servicios profesionales para apoyar las actividades  de  recolección,  consolidación,  revisión  y  análisis  de  datos,  en  el  marco  de  laestrategia"Excesode mortalidaddurante lapandemiaCOVID-19 enColombia"</v>
          </cell>
          <cell r="N621" t="str">
            <v>Cesión contrato</v>
          </cell>
          <cell r="V621" t="str">
            <v>11/02/2022</v>
          </cell>
          <cell r="W621" t="str">
            <v>APROBADO POR FILTRO EL 09/02/2022</v>
          </cell>
        </row>
        <row r="622">
          <cell r="A622"/>
          <cell r="B622">
            <v>71</v>
          </cell>
          <cell r="C622">
            <v>44706</v>
          </cell>
          <cell r="E622" t="str">
            <v>SOLICITUD DE TRAMITES - ADICION, MODIFICACION Y PRORROGA CTA FEI-INS-036 DE 2021 - ICONOI SA</v>
          </cell>
          <cell r="F622">
            <v>322</v>
          </cell>
          <cell r="M622" t="str">
            <v>Prestar servicios profesionales para realizar el mantenimiento evolutivo de la Suite Sivigila 4.0, que incluye el componente de captura offline, implementar la interoperabilidad con otros sistemas de información y el diagnóstico de la infraestructura de punta requerida por el Instituto Nacional de Salud – INS para la puesta en producción de todos los componentes de Sivigila 4.0 en el país.”</v>
          </cell>
          <cell r="N622" t="str">
            <v>Adición y prorroga</v>
          </cell>
          <cell r="V622" t="str">
            <v>27/01/2022</v>
          </cell>
          <cell r="W622"/>
        </row>
        <row r="623">
          <cell r="A623"/>
          <cell r="B623">
            <v>70</v>
          </cell>
          <cell r="C623">
            <v>44719</v>
          </cell>
          <cell r="E623" t="str">
            <v>Compra equipos de laboratorio SIFI's 304-307-338</v>
          </cell>
          <cell r="F623">
            <v>304</v>
          </cell>
          <cell r="M623" t="str">
            <v>Adquirir equipos de laboratorio con certificado de calibración de la ONAC según corresponda, los cuales estarán orientados al almacenamiento y procesamiento de muestras en el marco de los proyectos que se encuentran en cabeza del INS.</v>
          </cell>
          <cell r="N623"/>
          <cell r="V623" t="str">
            <v>27/01/2022</v>
          </cell>
          <cell r="W623"/>
        </row>
        <row r="624">
          <cell r="A624"/>
          <cell r="B624">
            <v>69</v>
          </cell>
          <cell r="C624">
            <v>44701</v>
          </cell>
          <cell r="E624" t="str">
            <v>Terminacion Anticipada de contrato Harold Muñoz 003-2022</v>
          </cell>
          <cell r="F624">
            <v>320</v>
          </cell>
          <cell r="M624" t="str">
            <v>Apoyar la implementación y gestión administrativa del proyecto
primera evaluación del sistema de vigilancia de IAAS, resistencia y consumo de antibióticos.</v>
          </cell>
          <cell r="N624" t="str">
            <v xml:space="preserve">       Grupo de microbiología</v>
          </cell>
          <cell r="V624" t="str">
            <v>26/01/2022</v>
          </cell>
          <cell r="W624"/>
        </row>
        <row r="625">
          <cell r="A625"/>
          <cell r="B625">
            <v>68</v>
          </cell>
          <cell r="C625">
            <v>44685</v>
          </cell>
          <cell r="E625" t="str">
            <v>Cesión contrato 033 - proyecto IAAS Harold Muñoz</v>
          </cell>
          <cell r="F625">
            <v>320</v>
          </cell>
          <cell r="M625"/>
          <cell r="N625"/>
          <cell r="V625" t="str">
            <v>26/01/2022</v>
          </cell>
          <cell r="W625"/>
        </row>
        <row r="626">
          <cell r="A626"/>
          <cell r="B626">
            <v>67</v>
          </cell>
          <cell r="C626">
            <v>44680</v>
          </cell>
          <cell r="E626" t="str">
            <v>Proceso de nube pública ONS - Proyecto CDC FEI</v>
          </cell>
          <cell r="F626">
            <v>335</v>
          </cell>
          <cell r="M626" t="str">
            <v>Migrar y administrar los modelos de estimación del número reproductivo efectivo R(t) (Nacional y regional: Estado-espacio, Thompson, Analítico y Analítico NP) en la nuble pública</v>
          </cell>
          <cell r="N626"/>
          <cell r="V626" t="str">
            <v>26/01/2022</v>
          </cell>
          <cell r="W626"/>
        </row>
        <row r="627">
          <cell r="A627"/>
          <cell r="B627">
            <v>66</v>
          </cell>
          <cell r="C627">
            <v>44672</v>
          </cell>
          <cell r="E627" t="str">
            <v>Terminacion anticipada Marly Pihedraita</v>
          </cell>
          <cell r="F627">
            <v>322</v>
          </cell>
          <cell r="M627" t="str">
            <v>Diseñar y producir un sistema de monitoreo y evaluación que permita la recolección de información en tiempo real sobre el avance técnico y financiero de los proyectos no financiados por el gobierno nacional.</v>
          </cell>
          <cell r="N627" t="str">
            <v>Terminación Anticipada</v>
          </cell>
          <cell r="V627" t="str">
            <v>27/01/2022</v>
          </cell>
          <cell r="W627" t="str">
            <v>APROBADO POR FILTRO EL 26/01/2022</v>
          </cell>
        </row>
        <row r="628">
          <cell r="A628"/>
          <cell r="B628" t="str">
            <v>65-3</v>
          </cell>
          <cell r="C628">
            <v>44669</v>
          </cell>
          <cell r="E628" t="str">
            <v>Compra equipos de laboratorio SIFI's 304-307-338</v>
          </cell>
          <cell r="F628">
            <v>338</v>
          </cell>
          <cell r="M628" t="str">
            <v>Adquirir  equipos  de  laboratorio  con  certificado de calibración  de  la  ONAC según corresponda, los  cuales estarán orientados al almacenamiento y procesamiento de muestras en el marco de los proyectos que se encuentran en cabeza del INS.</v>
          </cell>
          <cell r="N628" t="str">
            <v>Invitación Pública</v>
          </cell>
          <cell r="V628" t="str">
            <v>24/01/2022</v>
          </cell>
          <cell r="W628"/>
        </row>
        <row r="629">
          <cell r="A629"/>
          <cell r="B629" t="str">
            <v>65-2</v>
          </cell>
          <cell r="C629">
            <v>44669</v>
          </cell>
          <cell r="E629" t="str">
            <v>Compra equipos de laboratorio SIFI's 304-307-338</v>
          </cell>
          <cell r="F629">
            <v>307</v>
          </cell>
          <cell r="M629" t="str">
            <v>Adquirir  equipos  de  laboratorio  con  certificado de calibración  de  la  ONAC según corresponda, los  cuales estarán orientados al almacenamiento y procesamiento de muestras en el marco de los proyectos que se encuentran en cabeza del INS.</v>
          </cell>
          <cell r="N629" t="str">
            <v>Invitación Pública</v>
          </cell>
          <cell r="V629" t="str">
            <v>24/01/2022</v>
          </cell>
          <cell r="W629"/>
        </row>
        <row r="630">
          <cell r="A630"/>
          <cell r="B630" t="str">
            <v>65-1</v>
          </cell>
          <cell r="C630">
            <v>44669</v>
          </cell>
          <cell r="E630" t="str">
            <v>Compra equipos de laboratorio SIFI's 304-307-338</v>
          </cell>
          <cell r="F630">
            <v>304</v>
          </cell>
          <cell r="M630" t="str">
            <v>Adquirir  equipos  de  laboratorio  con  certificado de calibración  de  la  ONAC según corresponda, los  cuales estarán orientados al almacenamiento y procesamiento de muestras en el marco de los proyectos que se encuentran en cabeza del INS.</v>
          </cell>
          <cell r="N630" t="str">
            <v>Invitación Pública</v>
          </cell>
          <cell r="V630" t="str">
            <v>24/01/2022</v>
          </cell>
          <cell r="W630"/>
        </row>
        <row r="631">
          <cell r="A631"/>
          <cell r="B631">
            <v>64</v>
          </cell>
          <cell r="C631">
            <v>44643</v>
          </cell>
          <cell r="E631" t="str">
            <v>Invitación Pública SIFI 338 Insumos y reactivos</v>
          </cell>
          <cell r="F631">
            <v>338</v>
          </cell>
          <cell r="M631" t="str">
            <v>ADQUIRIR INSUMOS Y REACTIVOS NECESARIOS PARA INSTALAR Y FORTALECER LA CAPACIDAD DIAGNÓSTICA EN EL LABORATORIO DE MICOLOGÍA DEL INS PARA ENFERMEDADES FÚNGICAS: HISTOPLASMOSIS, PARACOCCIDIOIDOMICOSIS, CANDIDIASIS, CRIPTOCOCOSIS, ASPERGILOSIS, CROMOBLASTOMICOSIS Y ESPOROTRICOSIS Y OTRAS ENFERMEDADES FÚNGICAS EMERGENTES, EN EL MARCO DEL PROYECTO “FORTALECIMIENTO DE LA CAPACIDAD DE DIAGNÓSTICO Y VIGILANCIA DE LABORATORIO PARA ENFERMEDADES FÚNGICAS EN COLOMBIA</v>
          </cell>
          <cell r="N631" t="str">
            <v>Invitación Pública</v>
          </cell>
          <cell r="V631"/>
          <cell r="W631"/>
        </row>
        <row r="632">
          <cell r="A632"/>
          <cell r="B632">
            <v>63</v>
          </cell>
          <cell r="C632">
            <v>44634</v>
          </cell>
          <cell r="E632" t="str">
            <v>Adicion  y prorroga Sandra Janeth Sanchez</v>
          </cell>
          <cell r="F632">
            <v>335</v>
          </cell>
          <cell r="M632" t="str">
            <v>Apoyar los procesos de gestión y recolección de información del sistema de monitoreo y evaluación.</v>
          </cell>
          <cell r="N632" t="str">
            <v>Adición y prorroga</v>
          </cell>
          <cell r="V632"/>
          <cell r="W632"/>
        </row>
        <row r="633">
          <cell r="A633"/>
          <cell r="B633">
            <v>62</v>
          </cell>
          <cell r="C633">
            <v>44634</v>
          </cell>
          <cell r="E633" t="str">
            <v>Adicion  y prorroga Johanna Rincon</v>
          </cell>
          <cell r="F633">
            <v>335</v>
          </cell>
          <cell r="M633" t="str">
            <v>Apoyar las actividades de seguimiento y evaluación de los proyectos del Instituto Nacional de Salud que permitan evidenciar el avance técnico y financiero de los proyectos asignados.</v>
          </cell>
          <cell r="N633" t="str">
            <v>Adición y prorroga</v>
          </cell>
          <cell r="V633"/>
          <cell r="W633"/>
        </row>
        <row r="634">
          <cell r="A634"/>
          <cell r="B634">
            <v>61</v>
          </cell>
          <cell r="C634">
            <v>44634</v>
          </cell>
          <cell r="E634" t="str">
            <v>Adicion  y prorroga Luis Caicedo</v>
          </cell>
          <cell r="F634">
            <v>335</v>
          </cell>
          <cell r="M634" t="str">
            <v>Apoyar el desarrollo y uso de la parte financiera del sistema de monitoreo y evaluación y facilitar la interacción entre el área financiera de los proyectos del INS y las áreas misionales que desarrollan el proyecto.</v>
          </cell>
          <cell r="N634" t="str">
            <v>Adición y prorroga</v>
          </cell>
          <cell r="V634"/>
          <cell r="W634"/>
        </row>
        <row r="635">
          <cell r="A635"/>
          <cell r="B635">
            <v>60</v>
          </cell>
          <cell r="C635">
            <v>44634</v>
          </cell>
          <cell r="E635" t="str">
            <v>Marly Aurora Piedrahita</v>
          </cell>
          <cell r="F635">
            <v>335</v>
          </cell>
          <cell r="M635" t="str">
            <v>Diseñar y producir un sistema de monitoreo y evaluación que permita la recolección de información en tiempo real sobre el avance técnico y financiero de los proyectos no financiados por el gobierno nacional.</v>
          </cell>
          <cell r="N635" t="str">
            <v>Adición y prorroga</v>
          </cell>
          <cell r="V635"/>
          <cell r="W635"/>
        </row>
        <row r="636">
          <cell r="A636"/>
          <cell r="B636">
            <v>59</v>
          </cell>
          <cell r="C636">
            <v>44634</v>
          </cell>
          <cell r="E636" t="str">
            <v>Adicion  y prorroga Javier Borbon</v>
          </cell>
          <cell r="F636">
            <v>335</v>
          </cell>
          <cell r="M636" t="str">
            <v>Prestar servicios para la asignación de coordenadas geográficas según criterios de ubicación geográfica de los casos de eventos de interés en salud pública</v>
          </cell>
          <cell r="N636" t="str">
            <v>Adición y prorroga</v>
          </cell>
          <cell r="V636"/>
          <cell r="W636"/>
        </row>
        <row r="637">
          <cell r="A637"/>
          <cell r="B637">
            <v>58</v>
          </cell>
          <cell r="C637">
            <v>44629</v>
          </cell>
          <cell r="E637" t="str">
            <v>Jorge Enrique Villalobos Espinosa</v>
          </cell>
          <cell r="F637">
            <v>335</v>
          </cell>
          <cell r="M637" t="str">
            <v>Apoyar la gestión de trámites, informes y demás actividades administrativas de los proyectos que se financian a través del Fondo Especial para Investigaciones INS, especialmente lo relacionado con la oportunidad de financiación (NOFO) número CDCRFAGH202132</v>
          </cell>
          <cell r="N637" t="str">
            <v>Adición y prorroga</v>
          </cell>
          <cell r="V637"/>
          <cell r="W637"/>
        </row>
        <row r="638">
          <cell r="A638"/>
          <cell r="B638">
            <v>57</v>
          </cell>
          <cell r="C638">
            <v>44629</v>
          </cell>
          <cell r="E638" t="str">
            <v>Modificacion UT MY INGENIERÍA</v>
          </cell>
          <cell r="F638">
            <v>335</v>
          </cell>
          <cell r="M638" t="str">
            <v>Prestar servicios para la modernización del centro de cableado estructurado del Bloque B del INS, incluyendo instalaciones de puntos de red en el laboratorio de modelado y compra de equipos e insumos.". Suministros.</v>
          </cell>
          <cell r="N638" t="str">
            <v>Modificación</v>
          </cell>
          <cell r="V638"/>
          <cell r="W638"/>
        </row>
        <row r="639">
          <cell r="A639"/>
          <cell r="B639">
            <v>56</v>
          </cell>
          <cell r="C639">
            <v>44624</v>
          </cell>
          <cell r="E639" t="str">
            <v>TEDDY GERMAN ANGARITA SIERRA</v>
          </cell>
          <cell r="F639">
            <v>327</v>
          </cell>
          <cell r="M639" t="str">
            <v>Realizar una estancia posdoctoral en el marco de la propuesta de investigación denominada Fortalecimiento, consolidación y generación de conocimiento de las actividades misionales del serpentario del Instituto Nacional de Salud.</v>
          </cell>
          <cell r="N639" t="str">
            <v>Terminación Anticipada</v>
          </cell>
          <cell r="V639"/>
          <cell r="W639" t="str">
            <v>APROBADO POR FILTRO EL 22/01/2022</v>
          </cell>
        </row>
        <row r="640">
          <cell r="A640"/>
          <cell r="B640">
            <v>55</v>
          </cell>
          <cell r="C640">
            <v>44600</v>
          </cell>
          <cell r="E640" t="str">
            <v>INVITACIÓN PRIVADA Mobiliario ONS</v>
          </cell>
          <cell r="F640">
            <v>335</v>
          </cell>
          <cell r="M640" t="str">
            <v xml:space="preserve">Adquirir puestos de trabajo y mobiliarios para la adecuación de la oficina de modelamiento del Observatorio Nacional de Salud del Instituto Nacional de Salud. </v>
          </cell>
          <cell r="N640" t="str">
            <v>Invitación Privada</v>
          </cell>
          <cell r="V640"/>
          <cell r="W640"/>
        </row>
        <row r="641">
          <cell r="A641"/>
          <cell r="B641">
            <v>54</v>
          </cell>
          <cell r="C641">
            <v>44621</v>
          </cell>
          <cell r="E641" t="str">
            <v>INVITACION PUBLICA Oxford Nanopore</v>
          </cell>
          <cell r="F641">
            <v>339</v>
          </cell>
          <cell r="M641" t="str">
            <v>ADQUISICIÓN DE REACTIVOS Y SOFTWARE NECESARIOS PARA ESTUDIO: VIGILANCIA DE ENFERMEDAD FEBRIL AGUDA EN DOS SITIOS CENTINELA EN COLOMBIA, EN EL MARCO DEL PROYECTO “EXCELENCIA EN INVESTIGACIÓN DE ENFERMEDADES EMERGENTES Y REEMERGENTES DE INTERÉS DE SALUD PÚBLICA EN COLOMBIA EN EL INSTITUTO NACIONAL DE SALUD</v>
          </cell>
          <cell r="N641" t="str">
            <v>Invitación Pública</v>
          </cell>
          <cell r="V641"/>
          <cell r="W641" t="str">
            <v>APROBADO POR FILTRO EL 21/01/2022</v>
          </cell>
        </row>
        <row r="642">
          <cell r="A642"/>
          <cell r="B642">
            <v>53</v>
          </cell>
          <cell r="C642">
            <v>44622</v>
          </cell>
          <cell r="E642" t="str">
            <v>INVITACIÓN PRIVADA Equipos de computo proyecto Minciencas Determinación in vitro</v>
          </cell>
          <cell r="F642">
            <v>338</v>
          </cell>
          <cell r="M642" t="str">
            <v>Adquirir equipos de cómputo y periféricos con respectivo licenciamiento, los cuales estarán orientados al análisis de información, marco del desarrollo del proyecto desarrollado por  el INS</v>
          </cell>
          <cell r="N642" t="str">
            <v>Invitación Privada</v>
          </cell>
          <cell r="V642"/>
          <cell r="W642"/>
        </row>
        <row r="643">
          <cell r="A643"/>
          <cell r="B643">
            <v>52</v>
          </cell>
          <cell r="C643">
            <v>44621</v>
          </cell>
          <cell r="E643" t="str">
            <v>INVITACION PRIVADA - Equipo NanoSight, Nanoparticulas</v>
          </cell>
          <cell r="F643">
            <v>311</v>
          </cell>
          <cell r="M643" t="str">
            <v>Prestar el servicio técnico de Análisis de Seguimiento de Nanopartículas (Nanoparticle Tracking Analysis-NTA) con un equipo NanoSight para el análisis de muestras obtenidas del proyecto de investigación titulado “Lesión de cardiomiocitos inducida por doxorrubicina: expresión de microRNAs e influencia de vesículas extracelulares tipo exosoma derivadas de células de cáncer de seno” CTO 827 2019</v>
          </cell>
          <cell r="N643" t="str">
            <v>Invitación Privada</v>
          </cell>
          <cell r="V643"/>
          <cell r="W643" t="str">
            <v>Las segundas observaciones se realizaron posterior  a la revisión de filtro, es decir el 22/01/2022</v>
          </cell>
        </row>
        <row r="644">
          <cell r="A644"/>
          <cell r="B644">
            <v>51</v>
          </cell>
          <cell r="C644">
            <v>44630</v>
          </cell>
          <cell r="E644" t="str">
            <v>INVITACIÓN PRIVADA Cabinas bioseguridad (cabinas clase IIA</v>
          </cell>
          <cell r="F644">
            <v>339</v>
          </cell>
          <cell r="M644" t="str">
            <v>Adquisición, instalación y puesta en marcha de equipos de bioseguridad (cabinas clase IIA) indispensables para el cumplimiento de los objetivos y estrategias establecidos en el proyecto “Excelencia en investigación de enfermedades emergentes y reemergentes de interés de salud pública en Colombia en el instituto nacional de salud”.</v>
          </cell>
          <cell r="N644" t="str">
            <v>Invitación Privada</v>
          </cell>
          <cell r="V644"/>
          <cell r="W644"/>
        </row>
        <row r="645">
          <cell r="A645"/>
          <cell r="B645">
            <v>50</v>
          </cell>
          <cell r="C645">
            <v>44615</v>
          </cell>
          <cell r="E645" t="str">
            <v>MANZANO VALENCIA KATHERINE PAOLA</v>
          </cell>
          <cell r="F645">
            <v>315</v>
          </cell>
          <cell r="M645" t="str">
            <v>Apoyar  las  actividades  científico-técnicas  en  el  marco  del  proyecto “Evaluación  de  proceso  del Plan  de  intervenciones  como  medida  de prevención  para  el  control  de  infecciones  en  enfermedades  transmitidas por vía aérea con énfasis en tuberculosis en instituciones prestadoras de Servicios de Salud en Cali, 2018-2019”</v>
          </cell>
          <cell r="N645" t="str">
            <v>Modificacón y prorroga</v>
          </cell>
          <cell r="V645">
            <v>44700</v>
          </cell>
          <cell r="W645" t="str">
            <v>Este proceso se realizara por invitación pública, de conformidad con reunión del 18-02-2022 efectuada en la sala de juntas de la DISP (Edwin Melo, Marelene, Jose Ordóñez, Laura Andrade, Magdalena Wiesner por celular y Alejandra Cisneros)</v>
          </cell>
        </row>
        <row r="646">
          <cell r="A646"/>
          <cell r="B646">
            <v>49</v>
          </cell>
          <cell r="C646">
            <v>44614</v>
          </cell>
          <cell r="E646" t="str">
            <v xml:space="preserve"> Juan Santiago Serna Trejos</v>
          </cell>
          <cell r="F646">
            <v>315</v>
          </cell>
          <cell r="M646" t="str">
            <v xml:space="preserve">Apoyar las actividades científico-técnicas en el marco del proyecto “Evaluación de proceso del Plan de intervenciones como medida de prevención para el control de infecciones en enfermedades transmitidas por vía aérea con énfasis en tuberculosis en instituciones prestados de Servicios de Salud en Cali, 2018-2019”  </v>
          </cell>
          <cell r="N646" t="str">
            <v>Modificacón y prorroga</v>
          </cell>
          <cell r="V646"/>
          <cell r="W646"/>
        </row>
        <row r="647">
          <cell r="A647"/>
          <cell r="B647">
            <v>48</v>
          </cell>
          <cell r="C647">
            <v>44601</v>
          </cell>
          <cell r="E647" t="str">
            <v>ADICIÓN Y PRÓRROGA FEI-149-2021 ROSALÍA SEÑA</v>
          </cell>
          <cell r="F647">
            <v>307</v>
          </cell>
          <cell r="M647" t="str">
            <v>Apoyar el desarrollo del proyecto “Determinación in vitro del potencial antituberculoso de moléculas de origen sintético frente aislamientos resistentes de Mycobacterium tuberculosis y a condiciones no-replicativas, como posible fuente de nuevos medicamentos antituberculosis” en su componente de bioactividad. En todas sus etapas.</v>
          </cell>
          <cell r="N647" t="str">
            <v>Adición y prorroga</v>
          </cell>
          <cell r="V647"/>
          <cell r="W647"/>
        </row>
        <row r="648">
          <cell r="A648"/>
          <cell r="B648">
            <v>47</v>
          </cell>
          <cell r="C648">
            <v>44601</v>
          </cell>
          <cell r="E648" t="str">
            <v>ADICIÓN Y PRÓRROGA FEI-142-2021 VIVIAN RUBIO</v>
          </cell>
          <cell r="F648">
            <v>307</v>
          </cell>
          <cell r="M648" t="str">
            <v>Apoyar el desarrollo del proyecto “Determinación in vitro del potencial antituberculoso de moléculas de origen sintético frente aislamientos resistentes de Mycobacterium tuberculosis y a condiciones no-replicativas, como posible fuente de nuevos medicamentos antituberculosis”</v>
          </cell>
          <cell r="N648" t="str">
            <v>Adición y prorroga</v>
          </cell>
          <cell r="V648"/>
          <cell r="W648"/>
        </row>
        <row r="649">
          <cell r="A649"/>
          <cell r="B649">
            <v>46</v>
          </cell>
          <cell r="C649">
            <v>44581</v>
          </cell>
          <cell r="E649" t="str">
            <v>BIOQUIMICOS COLOMBIANOS LTDA. – BIOCOL LTDA</v>
          </cell>
          <cell r="F649">
            <v>317</v>
          </cell>
          <cell r="M649" t="str">
            <v>Adquirir materiales para la realización de bioensayos para obtener y validar las dosis discriminantes de insecticidas para Lutzomyia longipalpis..</v>
          </cell>
          <cell r="N649" t="str">
            <v>Orden de compra / servicios</v>
          </cell>
          <cell r="V649"/>
          <cell r="W649"/>
        </row>
        <row r="650">
          <cell r="A650"/>
          <cell r="B650">
            <v>45</v>
          </cell>
          <cell r="C650">
            <v>44599</v>
          </cell>
          <cell r="E650" t="str">
            <v>ADICIÓN Y PRÓRROGA FEI-031-2021 YORDAN ZAMORA GUTIERREZ</v>
          </cell>
          <cell r="F650">
            <v>322</v>
          </cell>
          <cell r="M650" t="str">
            <v>Prestar sus servicios profesionales para apoyar la elaboración de estudios previos y seguimiento del proyecto de fortalecimiento del INS.”</v>
          </cell>
          <cell r="N650" t="str">
            <v>Adición y prorroga</v>
          </cell>
          <cell r="V650"/>
          <cell r="W650"/>
        </row>
        <row r="651">
          <cell r="A651"/>
          <cell r="B651">
            <v>44</v>
          </cell>
          <cell r="C651">
            <v>44587</v>
          </cell>
          <cell r="E651" t="str">
            <v>CLARA MECEDES SUAREZ RODRIGUEZ</v>
          </cell>
          <cell r="F651">
            <v>337</v>
          </cell>
          <cell r="M651" t="str">
            <v>Prestar sus servicios profesionales para apoyar las actividades de recolección, consolidación, revisión y análisis de datos, en el marco de la estrategia "Exceso de mortalidad durante la pandemia COVID-19 en Colombia"</v>
          </cell>
          <cell r="N651" t="str">
            <v>Directa prestación de servicios</v>
          </cell>
          <cell r="V651"/>
          <cell r="W651"/>
        </row>
        <row r="652">
          <cell r="A652"/>
          <cell r="B652">
            <v>43</v>
          </cell>
          <cell r="C652">
            <v>44586</v>
          </cell>
          <cell r="E652" t="str">
            <v>BELTRAN PARDO ABOGADOS &amp; ASOCIADOS S.A.S</v>
          </cell>
          <cell r="F652">
            <v>308</v>
          </cell>
          <cell r="M652" t="str">
            <v>Prestar el servicio de capacitación y actualización en materia  jurídica y en especial en contratación estatal  para los servidores públicos del Instituto Nacional de Salud.</v>
          </cell>
          <cell r="N652" t="str">
            <v>Directa prestación de servicios</v>
          </cell>
          <cell r="V652"/>
          <cell r="W652"/>
        </row>
        <row r="653">
          <cell r="A653"/>
          <cell r="B653">
            <v>42</v>
          </cell>
          <cell r="C653">
            <v>44585</v>
          </cell>
          <cell r="E653" t="str">
            <v>DIANA PAOLA GONZALEZ LIZCANO</v>
          </cell>
          <cell r="F653">
            <v>322</v>
          </cell>
          <cell r="M653" t="str">
            <v>Apoyar en temas técnicos informáticos para el desarrollo evolutivo y mantenimiento del aula virtual del INS y de las plataformas en donde el INS realiza difusión de la información de vigilancia en salud pública.</v>
          </cell>
          <cell r="N653" t="str">
            <v>Directa prestación de servicios</v>
          </cell>
          <cell r="V653"/>
          <cell r="W653"/>
        </row>
        <row r="654">
          <cell r="A654"/>
          <cell r="B654">
            <v>41</v>
          </cell>
          <cell r="C654">
            <v>44585</v>
          </cell>
          <cell r="E654" t="str">
            <v>SANDRA LIZETH VALENCIA ALMONACID</v>
          </cell>
          <cell r="F654">
            <v>305</v>
          </cell>
          <cell r="M654" t="str">
            <v xml:space="preserve">Realizar el análisis de la información cuantitativa y cualitativa del uso de biopolímeros para la construcción de lineamientos de política púbica generada durante el desarrollo del proyecto: Infección y efectos a la salud derivados de la aplicación de biopolímeros en la ciudad de Cali,  </v>
          </cell>
          <cell r="N654" t="str">
            <v>Directa prestación de servicios</v>
          </cell>
          <cell r="V654"/>
          <cell r="W654"/>
        </row>
        <row r="655">
          <cell r="A655"/>
          <cell r="B655">
            <v>40</v>
          </cell>
          <cell r="C655">
            <v>44585</v>
          </cell>
          <cell r="E655" t="str">
            <v>YOANA ANDREA JIMENEZ CHIRVA</v>
          </cell>
          <cell r="F655">
            <v>322</v>
          </cell>
          <cell r="M655" t="str">
            <v>Apoyar las actividades de creación, diagramación y diseño de material visual y audiovisual requerido por el programa de entrenamiento en epidemiología de campo y el aula virtual del INS.</v>
          </cell>
          <cell r="N655" t="str">
            <v>Directa prestación de servicios</v>
          </cell>
          <cell r="V655"/>
          <cell r="W655"/>
        </row>
        <row r="656">
          <cell r="A656"/>
          <cell r="B656">
            <v>39</v>
          </cell>
          <cell r="C656">
            <v>44585</v>
          </cell>
          <cell r="E656" t="str">
            <v>ANDREA CAROLINA AGUIRRE</v>
          </cell>
          <cell r="F656">
            <v>308</v>
          </cell>
          <cell r="M656" t="str">
            <v xml:space="preserve">Apoyar la realización de la interventoría técnica, según objeto y obligaciones establecidas en el contrato No. 1.220.02-59.2, suscrito entre el INS y el Departamento del Valle del Cauca Secretaria de Salud Departamental. 
</v>
          </cell>
          <cell r="N656" t="str">
            <v>Terminación Anticipada</v>
          </cell>
          <cell r="V656"/>
          <cell r="W656"/>
        </row>
        <row r="657">
          <cell r="A657"/>
          <cell r="B657">
            <v>38</v>
          </cell>
          <cell r="C657">
            <v>44583</v>
          </cell>
          <cell r="E657" t="str">
            <v>LAURA SOFIA BELTRAN CASCAVITA</v>
          </cell>
          <cell r="F657">
            <v>304</v>
          </cell>
          <cell r="M657" t="str">
            <v>Apoyar la actualización, registro de información, archivado; actualización bases de datos y gestión del correo electrónico del proyecto denominado: “Caracterización bioquímica y biológica del veneno de las corales colombianas Micrurus medemi, Micrurus sangilensis y Micrurus lenmiscatus y su neutralización con el antiveneno anticoral polivalente producido por el INS”, así como de otros proyectos de investigación cuyos recursos se encuentren en el Fondo Especial de Investigación.</v>
          </cell>
          <cell r="N657" t="str">
            <v>Directa prestación de servicios</v>
          </cell>
          <cell r="V657"/>
          <cell r="W657" t="str">
            <v>APROBADO POR FILTRO EL 17/01/2022</v>
          </cell>
        </row>
        <row r="658">
          <cell r="A658"/>
          <cell r="B658">
            <v>37</v>
          </cell>
          <cell r="C658">
            <v>44583</v>
          </cell>
          <cell r="E658" t="str">
            <v>GERMAN ANDRES PINILLA GUZMAN</v>
          </cell>
          <cell r="F658">
            <v>322</v>
          </cell>
          <cell r="M658" t="str">
            <v>Prestar servicios profesionales para apoyar el procesamiento y análisis de la información generada de los eventos de maternidad segura, así como el apoyo en la elaboración de los cursos virtuales de estos eventos.</v>
          </cell>
          <cell r="N658" t="str">
            <v>Directa prestación de servicios</v>
          </cell>
          <cell r="V658"/>
          <cell r="W658"/>
        </row>
        <row r="659">
          <cell r="A659"/>
          <cell r="B659">
            <v>36</v>
          </cell>
          <cell r="C659">
            <v>44582</v>
          </cell>
          <cell r="E659" t="str">
            <v>LISSET TATIANA MENDEZ MALAGON</v>
          </cell>
          <cell r="F659">
            <v>344</v>
          </cell>
          <cell r="M659" t="str">
            <v xml:space="preserve">Apoyar las acciones para el fortalecimiento y evaluación de la transmisión de infecciones en pacientes hospitalizados por COVID-19. </v>
          </cell>
          <cell r="N659" t="str">
            <v>Directa prestación de servicios</v>
          </cell>
          <cell r="V659"/>
          <cell r="W659"/>
        </row>
        <row r="660">
          <cell r="A660"/>
          <cell r="B660">
            <v>35</v>
          </cell>
          <cell r="C660">
            <v>44582</v>
          </cell>
          <cell r="E660" t="str">
            <v xml:space="preserve">GUILLERMO ANDRES RODRIGUEZ RONDON </v>
          </cell>
          <cell r="F660">
            <v>344</v>
          </cell>
          <cell r="M660" t="str">
            <v xml:space="preserve"> 
Prestar servicios profesionales para el proceso de identificación de los factores de riesgo para la transmisión de infecciones respiratorias secundarias en pacientes hospitalizados por COVID-19 según lineamientos nacionales e internacionales. </v>
          </cell>
          <cell r="N660" t="str">
            <v>Directa prestación de servicios</v>
          </cell>
          <cell r="V660"/>
          <cell r="W660"/>
        </row>
        <row r="661">
          <cell r="A661"/>
          <cell r="B661">
            <v>34</v>
          </cell>
          <cell r="C661">
            <v>44582</v>
          </cell>
          <cell r="E661" t="str">
            <v>LAURA IDROBO MARIÑO</v>
          </cell>
          <cell r="F661">
            <v>344</v>
          </cell>
          <cell r="M661" t="str">
            <v xml:space="preserve">Realizar actividades de factores de riesgo de infecciones respiratorias de pacientes hospitalizados por COVID-19 con énfasis en traducción y revisión de estilo derivadas del proyecto. </v>
          </cell>
          <cell r="N661" t="str">
            <v>Directa prestación de servicios</v>
          </cell>
          <cell r="V661"/>
          <cell r="W661"/>
        </row>
        <row r="662">
          <cell r="A662"/>
          <cell r="B662">
            <v>33</v>
          </cell>
          <cell r="C662">
            <v>44582</v>
          </cell>
          <cell r="E662" t="str">
            <v>JOSE ORLANDO CASTILLO PABON</v>
          </cell>
          <cell r="F662">
            <v>344</v>
          </cell>
          <cell r="M662" t="str">
            <v>Brindar apoyo para el desarrollo y gestión de los procedimientos de la identificación de factores de riesgo de infecciones respiratorias en pacientes confirmados por COVID-19 en el marco de la vigilancia de infecciones asociadas a la atención en salud</v>
          </cell>
          <cell r="N662" t="str">
            <v>Directa prestación de servicios</v>
          </cell>
          <cell r="V662"/>
          <cell r="W662" t="str">
            <v>Las segundas observaciones se realizaron posterior  a la revisión de filtro, es decir el 22/01/2022</v>
          </cell>
        </row>
        <row r="663">
          <cell r="A663"/>
          <cell r="B663">
            <v>32</v>
          </cell>
          <cell r="C663">
            <v>44582</v>
          </cell>
          <cell r="E663" t="str">
            <v>JAMES ALEXANDER BERNAL GONZALEZ</v>
          </cell>
          <cell r="F663">
            <v>339</v>
          </cell>
          <cell r="M663" t="str">
            <v>Apoyar la creación, puesta en marcha y mantenimiento de un micrositio de Micosis en el portal web del INS que contenga la información general sobre enfermedades micóticas de interés en salud pública, en el marco del proyecto NOA NU51CK000316.</v>
          </cell>
          <cell r="N663" t="str">
            <v>Directa prestación de servicios</v>
          </cell>
          <cell r="V663"/>
          <cell r="W663" t="str">
            <v>Enviado a revisión del área el día 7/01/2022</v>
          </cell>
        </row>
        <row r="664">
          <cell r="A664"/>
          <cell r="B664">
            <v>31</v>
          </cell>
          <cell r="C664">
            <v>44581</v>
          </cell>
          <cell r="E664" t="str">
            <v>DIANA ALEJANDRA BENITO GUTIERREZ</v>
          </cell>
          <cell r="F664">
            <v>322</v>
          </cell>
          <cell r="M664" t="str">
            <v>Prestar servicios profesionales para apoyar el fortalecimiento del proceso administrativo y de gestión de los proyectos que se financian con recursos administrados por el FEI desde el punto de vista económico y de análisis del sector, y en especial los proyectos 322, 335 y 337 del Instituto Nacional de Salud.</v>
          </cell>
          <cell r="N664" t="str">
            <v>Directa prestación de servicios</v>
          </cell>
          <cell r="V664"/>
          <cell r="W664" t="str">
            <v>Enviado a revisión del área el día 6/01/2022</v>
          </cell>
        </row>
        <row r="665">
          <cell r="A665"/>
          <cell r="B665">
            <v>30</v>
          </cell>
          <cell r="C665">
            <v>44579</v>
          </cell>
          <cell r="E665" t="str">
            <v>YESID ROJAS QUEVEDO</v>
          </cell>
          <cell r="F665">
            <v>337</v>
          </cell>
          <cell r="M665" t="str">
            <v xml:space="preserve">Desarrollar actividades orientadas a la capacitación, revisión, ajuste de causas de muerte y selección de causa básica de defunción en el marco del proyecto “Exceso de mortalidad durante la pandemia COVID-19 en Colombia". </v>
          </cell>
          <cell r="N665" t="str">
            <v>Directa prestación de servicios</v>
          </cell>
          <cell r="V665"/>
          <cell r="W665" t="str">
            <v>APROBADO POR FILTRO EL 20/01/2022</v>
          </cell>
        </row>
        <row r="666">
          <cell r="A666"/>
          <cell r="B666">
            <v>29</v>
          </cell>
          <cell r="C666">
            <v>44582</v>
          </cell>
          <cell r="E666" t="str">
            <v>LAURA GABRIELA DIAZ PEÑA</v>
          </cell>
          <cell r="F666">
            <v>334</v>
          </cell>
          <cell r="M666" t="str">
            <v>Apoyar la gestión administrativa relacionada con la ejecución del proyecto titulado: "Exposición a contaminantes atmosféricos y su relación con la salud de los usuarios en microambientes de transporte motorizado y no motorizado en Bogotá", así como de otros proyectos cuyos recursos están en el Fondo Especial para Investigaciones FEI.</v>
          </cell>
          <cell r="N666" t="str">
            <v>Directa prestación de servicios</v>
          </cell>
          <cell r="V666"/>
          <cell r="W666" t="str">
            <v>APROBADO POR FILTRO EL 21/01/2022</v>
          </cell>
        </row>
        <row r="667">
          <cell r="A667"/>
          <cell r="B667">
            <v>28</v>
          </cell>
          <cell r="C667">
            <v>44575</v>
          </cell>
          <cell r="E667" t="str">
            <v>IVAN DARIO PEREZ DIAZ</v>
          </cell>
          <cell r="F667">
            <v>322</v>
          </cell>
          <cell r="M667" t="str">
            <v>Prestar servicios profesionales para apoyar la administración y el análisis de información generada en los procesos de vigilancia de eventos de interés en salud pública.</v>
          </cell>
          <cell r="N667" t="str">
            <v>Directa prestación de servicios</v>
          </cell>
          <cell r="V667"/>
          <cell r="W667" t="str">
            <v>Las segundas observaciones se realizaron posterior  a la revisión de filtro, es decir el 18/01/2022.
El area tecnica responde a las segundas observaciones el 21/01/2022, queda para ultima revisión el 25/01/2022</v>
          </cell>
        </row>
        <row r="668">
          <cell r="A668"/>
          <cell r="B668">
            <v>27</v>
          </cell>
          <cell r="C668">
            <v>44575</v>
          </cell>
          <cell r="E668" t="str">
            <v>MARY ANGELICA LANCHEROS VELASQUEZ</v>
          </cell>
          <cell r="F668">
            <v>308</v>
          </cell>
          <cell r="M668" t="str">
            <v>PAFEI-146-2021 Apoyar las actividades administrativas, financieras y logísticas asociadas a la ejecución del contrato No. 1.220.0259.2
suscrito entre el INS y el Departamento del Valle del
Cauca Secretaria de Salud Departamental.”</v>
          </cell>
          <cell r="N668" t="str">
            <v>Terminación Anticipada</v>
          </cell>
          <cell r="V668"/>
          <cell r="W668"/>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DST_KCIGcUCZIXKOyqNFXbzvj9SJ4R9NhcISpcJQEY-bxVrf2jGuRrUwrfgqLI_a" itemId="01V5VI5HS3GVQUQXKLSND2HEDEKFYQJQCF">
      <xxl21:absoluteUrl r:id="rId2"/>
    </xxl21:alternateUrls>
    <sheetNames>
      <sheetName val="SUPERVISORES"/>
      <sheetName val="T_PROCESOS"/>
      <sheetName val="A_LIDER"/>
      <sheetName val="A_FILTRO"/>
      <sheetName val="CONTROL FECHAS"/>
      <sheetName val="BASE DE RADICACION 2"/>
      <sheetName val="INSTRUCCION"/>
      <sheetName val="TIEMPOS"/>
      <sheetName val="SEGUIMIENTO"/>
      <sheetName val="Temp"/>
      <sheetName val="CONTROL DE TIEMPOS"/>
      <sheetName val="LISTAS"/>
      <sheetName val="PROCESOS"/>
      <sheetName val="INIDCADORES ABOGADOS "/>
      <sheetName val="PROPONENTES"/>
      <sheetName val="Hoja1"/>
      <sheetName val="REPORTE ESTADO RADICACIÓN"/>
    </sheetNames>
    <sheetDataSet>
      <sheetData sheetId="0"/>
      <sheetData sheetId="1"/>
      <sheetData sheetId="2"/>
      <sheetData sheetId="3"/>
      <sheetData sheetId="4"/>
      <sheetData sheetId="5">
        <row r="2">
          <cell r="A2"/>
          <cell r="O2"/>
          <cell r="W2"/>
        </row>
        <row r="3">
          <cell r="A3"/>
          <cell r="O3">
            <v>5000000</v>
          </cell>
          <cell r="W3"/>
        </row>
        <row r="4">
          <cell r="A4"/>
          <cell r="O4">
            <v>52122336</v>
          </cell>
          <cell r="W4"/>
        </row>
        <row r="5">
          <cell r="A5"/>
          <cell r="O5">
            <v>52122336</v>
          </cell>
          <cell r="W5"/>
        </row>
        <row r="6">
          <cell r="A6"/>
          <cell r="O6">
            <v>61600000</v>
          </cell>
          <cell r="W6"/>
        </row>
        <row r="7">
          <cell r="A7"/>
          <cell r="O7">
            <v>61600000</v>
          </cell>
          <cell r="W7"/>
        </row>
        <row r="8">
          <cell r="A8"/>
          <cell r="O8">
            <v>61600000</v>
          </cell>
          <cell r="W8"/>
        </row>
        <row r="9">
          <cell r="A9"/>
          <cell r="O9">
            <v>3400000</v>
          </cell>
          <cell r="W9" t="str">
            <v>apoyo a la gestión</v>
          </cell>
        </row>
        <row r="10">
          <cell r="A10"/>
          <cell r="O10">
            <v>17968655</v>
          </cell>
          <cell r="W10"/>
        </row>
        <row r="11">
          <cell r="A11"/>
          <cell r="O11"/>
          <cell r="W11"/>
        </row>
        <row r="12">
          <cell r="A12"/>
          <cell r="O12">
            <v>52200000</v>
          </cell>
          <cell r="W12"/>
        </row>
        <row r="13">
          <cell r="A13"/>
          <cell r="O13">
            <v>52122336</v>
          </cell>
          <cell r="W13"/>
        </row>
        <row r="14">
          <cell r="A14"/>
          <cell r="O14">
            <v>3400000</v>
          </cell>
          <cell r="W14" t="str">
            <v>apoyo a la gestión</v>
          </cell>
        </row>
        <row r="15">
          <cell r="A15"/>
          <cell r="O15">
            <v>4400000</v>
          </cell>
          <cell r="W15" t="str">
            <v>apoyo a la gestión</v>
          </cell>
        </row>
        <row r="16">
          <cell r="A16"/>
          <cell r="O16">
            <v>4400000</v>
          </cell>
          <cell r="W16" t="str">
            <v>apoyo a la gestión</v>
          </cell>
        </row>
        <row r="17">
          <cell r="A17"/>
          <cell r="O17">
            <v>15120000</v>
          </cell>
          <cell r="W17"/>
        </row>
        <row r="18">
          <cell r="A18"/>
          <cell r="O18">
            <v>19950000</v>
          </cell>
          <cell r="W18"/>
        </row>
        <row r="19">
          <cell r="A19"/>
          <cell r="O19">
            <v>53039688</v>
          </cell>
          <cell r="W19"/>
        </row>
        <row r="20">
          <cell r="A20"/>
          <cell r="O20"/>
          <cell r="W20"/>
        </row>
        <row r="21">
          <cell r="A21"/>
          <cell r="O21"/>
          <cell r="W21"/>
        </row>
        <row r="22">
          <cell r="A22"/>
          <cell r="O22"/>
          <cell r="W22"/>
        </row>
        <row r="23">
          <cell r="A23"/>
          <cell r="O23">
            <v>7648251.7999999998</v>
          </cell>
          <cell r="W23"/>
        </row>
        <row r="24">
          <cell r="A24"/>
          <cell r="O24">
            <v>790321000</v>
          </cell>
          <cell r="W24"/>
        </row>
        <row r="25">
          <cell r="A25"/>
          <cell r="O25">
            <v>318870136.48000002</v>
          </cell>
          <cell r="W25"/>
        </row>
        <row r="26">
          <cell r="A26" t="str">
            <v>322-14</v>
          </cell>
          <cell r="O26">
            <v>22366176</v>
          </cell>
          <cell r="W26"/>
        </row>
        <row r="27">
          <cell r="A27" t="str">
            <v>322-46</v>
          </cell>
          <cell r="O27">
            <v>11550000</v>
          </cell>
          <cell r="W27"/>
        </row>
        <row r="28">
          <cell r="A28" t="str">
            <v>322-45</v>
          </cell>
          <cell r="O28">
            <v>22050000</v>
          </cell>
          <cell r="W28"/>
        </row>
        <row r="29">
          <cell r="A29" t="str">
            <v>322-44</v>
          </cell>
          <cell r="O29">
            <v>22085000</v>
          </cell>
          <cell r="W29"/>
        </row>
        <row r="30">
          <cell r="A30" t="str">
            <v>322-43</v>
          </cell>
          <cell r="O30">
            <v>10500000</v>
          </cell>
          <cell r="W30"/>
        </row>
        <row r="31">
          <cell r="A31" t="str">
            <v>322-42</v>
          </cell>
          <cell r="O31">
            <v>13300000</v>
          </cell>
          <cell r="W31"/>
        </row>
        <row r="32">
          <cell r="A32"/>
          <cell r="O32">
            <v>30625000</v>
          </cell>
          <cell r="W32"/>
        </row>
        <row r="33">
          <cell r="A33" t="str">
            <v>322-55</v>
          </cell>
          <cell r="O33">
            <v>126760000</v>
          </cell>
          <cell r="W33"/>
        </row>
        <row r="34">
          <cell r="A34" t="str">
            <v>322-57</v>
          </cell>
          <cell r="O34">
            <v>56000000</v>
          </cell>
          <cell r="W34"/>
        </row>
        <row r="35">
          <cell r="A35"/>
          <cell r="O35">
            <v>38340000</v>
          </cell>
          <cell r="W35"/>
        </row>
        <row r="36">
          <cell r="A36"/>
          <cell r="O36">
            <v>41100000</v>
          </cell>
          <cell r="W36"/>
        </row>
        <row r="37">
          <cell r="A37"/>
          <cell r="O37">
            <v>54800000</v>
          </cell>
          <cell r="W37"/>
        </row>
        <row r="38">
          <cell r="A38"/>
          <cell r="O38">
            <v>4400000</v>
          </cell>
          <cell r="W38" t="str">
            <v>apoyo a la gestión</v>
          </cell>
        </row>
        <row r="39">
          <cell r="A39"/>
          <cell r="O39">
            <v>4400000</v>
          </cell>
          <cell r="W39" t="str">
            <v>apoyo a la gestión</v>
          </cell>
        </row>
        <row r="40">
          <cell r="A40"/>
          <cell r="O40">
            <v>3400000</v>
          </cell>
          <cell r="W40" t="str">
            <v>apoyo a la gestión</v>
          </cell>
        </row>
        <row r="41">
          <cell r="A41"/>
          <cell r="O41">
            <v>3400000</v>
          </cell>
          <cell r="W41" t="str">
            <v>apoyo a la gestión</v>
          </cell>
        </row>
        <row r="42">
          <cell r="A42"/>
          <cell r="O42">
            <v>11344600</v>
          </cell>
          <cell r="W42"/>
        </row>
        <row r="43">
          <cell r="A43"/>
          <cell r="O43">
            <v>32221045.879999999</v>
          </cell>
          <cell r="W43"/>
        </row>
        <row r="44">
          <cell r="A44" t="str">
            <v>322-19</v>
          </cell>
          <cell r="O44">
            <v>23000000</v>
          </cell>
          <cell r="W44"/>
        </row>
        <row r="45">
          <cell r="A45"/>
          <cell r="O45">
            <v>86000000</v>
          </cell>
          <cell r="W45"/>
        </row>
        <row r="46">
          <cell r="A46"/>
          <cell r="O46">
            <v>62500000</v>
          </cell>
          <cell r="W46"/>
        </row>
        <row r="47">
          <cell r="A47" t="str">
            <v>322-41</v>
          </cell>
          <cell r="O47">
            <v>42000000</v>
          </cell>
          <cell r="W47"/>
        </row>
        <row r="48">
          <cell r="A48" t="str">
            <v>322-40</v>
          </cell>
          <cell r="O48">
            <v>42000000</v>
          </cell>
          <cell r="W48"/>
        </row>
        <row r="49">
          <cell r="A49" t="str">
            <v>344-7</v>
          </cell>
          <cell r="O49">
            <v>58543808</v>
          </cell>
          <cell r="W49" t="str">
            <v>Suspendido por demoras en las aprobaciones de los instrumentos y en la autorización para dar inicio al trabajo de campo de los proyectos 1 y 2 de IAAS (344)</v>
          </cell>
        </row>
        <row r="50">
          <cell r="A50" t="str">
            <v>322-36</v>
          </cell>
          <cell r="O50">
            <v>72000000</v>
          </cell>
          <cell r="W50"/>
        </row>
        <row r="51">
          <cell r="A51"/>
          <cell r="O51">
            <v>81600000</v>
          </cell>
          <cell r="W51"/>
        </row>
        <row r="52">
          <cell r="A52"/>
          <cell r="O52">
            <v>92400000</v>
          </cell>
          <cell r="W52"/>
        </row>
        <row r="53">
          <cell r="A53"/>
          <cell r="O53">
            <v>15000000</v>
          </cell>
          <cell r="W53" t="str">
            <v>apoyo a la gestión</v>
          </cell>
        </row>
        <row r="54">
          <cell r="A54"/>
          <cell r="O54">
            <v>27000000</v>
          </cell>
          <cell r="W54"/>
        </row>
        <row r="55">
          <cell r="A55"/>
          <cell r="O55">
            <v>118800000</v>
          </cell>
          <cell r="W55" t="str">
            <v>Su contrato no será renovado</v>
          </cell>
        </row>
        <row r="56">
          <cell r="A56" t="str">
            <v>322-26</v>
          </cell>
          <cell r="O56">
            <v>20000000</v>
          </cell>
          <cell r="W56"/>
        </row>
        <row r="57">
          <cell r="A57"/>
          <cell r="O57">
            <v>54000000</v>
          </cell>
          <cell r="W57"/>
        </row>
        <row r="58">
          <cell r="A58"/>
          <cell r="O58">
            <v>180000000</v>
          </cell>
          <cell r="W58"/>
        </row>
        <row r="59">
          <cell r="A59" t="str">
            <v>322-49</v>
          </cell>
          <cell r="O59"/>
          <cell r="W59"/>
        </row>
        <row r="60">
          <cell r="A60"/>
          <cell r="O60">
            <v>11000000</v>
          </cell>
          <cell r="W60"/>
        </row>
        <row r="61">
          <cell r="A61"/>
          <cell r="O61">
            <v>83800000</v>
          </cell>
          <cell r="W61"/>
        </row>
        <row r="62">
          <cell r="A62"/>
          <cell r="O62">
            <v>202359524</v>
          </cell>
          <cell r="W62"/>
        </row>
        <row r="63">
          <cell r="A63" t="str">
            <v>322-24</v>
          </cell>
          <cell r="O63">
            <v>51000000</v>
          </cell>
          <cell r="W63"/>
        </row>
        <row r="64">
          <cell r="A64" t="str">
            <v>322-23</v>
          </cell>
          <cell r="O64">
            <v>62000000</v>
          </cell>
          <cell r="W64"/>
        </row>
        <row r="65">
          <cell r="A65" t="str">
            <v>322-6</v>
          </cell>
          <cell r="O65">
            <v>31000000</v>
          </cell>
          <cell r="W65"/>
        </row>
        <row r="66">
          <cell r="A66" t="str">
            <v>322-52</v>
          </cell>
          <cell r="O66">
            <v>43560000</v>
          </cell>
          <cell r="W66"/>
        </row>
        <row r="67">
          <cell r="A67"/>
          <cell r="O67"/>
          <cell r="W67" t="str">
            <v>Suspendido por demoras en las aprobaciones de los instrumentos y en la autorización para dar inicio al trabajo de campo de los proyectos 1 y 2 de IAAS (344)</v>
          </cell>
        </row>
        <row r="68">
          <cell r="A68"/>
          <cell r="O68">
            <v>11341818</v>
          </cell>
          <cell r="W68" t="str">
            <v>apoyo a la gestión</v>
          </cell>
        </row>
        <row r="69">
          <cell r="A69" t="str">
            <v>322-12</v>
          </cell>
          <cell r="O69">
            <v>36102015</v>
          </cell>
          <cell r="W69"/>
        </row>
        <row r="70">
          <cell r="A70" t="str">
            <v>322-11</v>
          </cell>
          <cell r="O70">
            <v>31542120</v>
          </cell>
          <cell r="W70"/>
        </row>
        <row r="71">
          <cell r="A71" t="str">
            <v>322-2</v>
          </cell>
          <cell r="O71">
            <v>53832000</v>
          </cell>
          <cell r="W71"/>
        </row>
        <row r="72">
          <cell r="A72"/>
          <cell r="O72">
            <v>62500000</v>
          </cell>
          <cell r="W72"/>
        </row>
        <row r="73">
          <cell r="A73"/>
          <cell r="O73">
            <v>46197700</v>
          </cell>
          <cell r="W73"/>
        </row>
        <row r="74">
          <cell r="A74"/>
          <cell r="O74">
            <v>32290000</v>
          </cell>
          <cell r="W74"/>
        </row>
        <row r="75">
          <cell r="A75" t="str">
            <v>338-1</v>
          </cell>
          <cell r="O75">
            <v>237330674</v>
          </cell>
          <cell r="W75"/>
        </row>
        <row r="76">
          <cell r="A76"/>
          <cell r="O76">
            <v>27000000</v>
          </cell>
          <cell r="W76" t="str">
            <v>Proceso retirado por el área técnica</v>
          </cell>
        </row>
        <row r="77">
          <cell r="A77"/>
          <cell r="O77">
            <v>103920000</v>
          </cell>
          <cell r="W77"/>
        </row>
        <row r="78">
          <cell r="A78" t="str">
            <v>330-2</v>
          </cell>
          <cell r="O78">
            <v>18000000</v>
          </cell>
          <cell r="W78"/>
        </row>
        <row r="79">
          <cell r="A79" t="str">
            <v>322-25</v>
          </cell>
          <cell r="O79">
            <v>66375000</v>
          </cell>
          <cell r="W79"/>
        </row>
        <row r="80">
          <cell r="A80" t="str">
            <v>322-33</v>
          </cell>
          <cell r="O80">
            <v>66375000</v>
          </cell>
          <cell r="W80"/>
        </row>
        <row r="81">
          <cell r="A81" t="str">
            <v>322-32</v>
          </cell>
          <cell r="O81">
            <v>66375000</v>
          </cell>
          <cell r="W81"/>
        </row>
        <row r="82">
          <cell r="A82" t="str">
            <v>322-31</v>
          </cell>
          <cell r="O82">
            <v>66375000</v>
          </cell>
          <cell r="W82"/>
        </row>
        <row r="83">
          <cell r="A83" t="str">
            <v>322-30</v>
          </cell>
          <cell r="O83">
            <v>66375000</v>
          </cell>
          <cell r="W83"/>
        </row>
        <row r="84">
          <cell r="A84" t="str">
            <v>322-29</v>
          </cell>
          <cell r="O84">
            <v>66375000</v>
          </cell>
          <cell r="W84"/>
        </row>
        <row r="85">
          <cell r="A85" t="str">
            <v>322-28</v>
          </cell>
          <cell r="O85">
            <v>66375000</v>
          </cell>
          <cell r="W85"/>
        </row>
        <row r="86">
          <cell r="A86" t="str">
            <v>322-27</v>
          </cell>
          <cell r="O86">
            <v>72500000</v>
          </cell>
          <cell r="W86"/>
        </row>
        <row r="87">
          <cell r="A87"/>
          <cell r="O87">
            <v>50000000</v>
          </cell>
          <cell r="W87"/>
        </row>
        <row r="88">
          <cell r="A88" t="str">
            <v>344-6</v>
          </cell>
          <cell r="O88">
            <v>62268816</v>
          </cell>
          <cell r="W88"/>
        </row>
        <row r="89">
          <cell r="A89" t="str">
            <v>344-5</v>
          </cell>
          <cell r="O89">
            <v>58543808</v>
          </cell>
          <cell r="W89" t="str">
            <v>Suspendido por demoras en las aprobaciones de los instrumentos y en la autorización para dar inicio al trabajo de campo de los proyectos 1 y 2 de IAAS (344)</v>
          </cell>
        </row>
        <row r="90">
          <cell r="A90" t="str">
            <v>344-4</v>
          </cell>
          <cell r="O90">
            <v>35359792</v>
          </cell>
          <cell r="W90" t="str">
            <v>Suspendido por demoras en las aprobaciones de los instrumentos y en la autorización para dar inicio al trabajo de campo de los proyectos 1 y 2 de IAAS (344)</v>
          </cell>
        </row>
        <row r="91">
          <cell r="A91"/>
          <cell r="O91"/>
          <cell r="W91"/>
        </row>
        <row r="92">
          <cell r="A92" t="str">
            <v>344-3</v>
          </cell>
          <cell r="O92">
            <v>51225832</v>
          </cell>
          <cell r="W92" t="str">
            <v>Suspendido por demoras en las aprobaciones de los instrumentos y en la autorización para dar inicio al trabajo de campo de los proyectos 1 y 2 de IAAS (344)</v>
          </cell>
        </row>
        <row r="93">
          <cell r="A93"/>
          <cell r="O93">
            <v>69300000</v>
          </cell>
          <cell r="W93"/>
        </row>
        <row r="94">
          <cell r="A94" t="str">
            <v>338-2</v>
          </cell>
          <cell r="O94">
            <v>21953928</v>
          </cell>
          <cell r="W94"/>
        </row>
        <row r="95">
          <cell r="A95" t="str">
            <v>322-34</v>
          </cell>
          <cell r="O95">
            <v>46701612</v>
          </cell>
          <cell r="W95"/>
        </row>
        <row r="96">
          <cell r="A96"/>
          <cell r="O96">
            <v>40000000</v>
          </cell>
          <cell r="W96"/>
        </row>
        <row r="97">
          <cell r="A97"/>
          <cell r="O97">
            <v>55176000</v>
          </cell>
          <cell r="W97"/>
        </row>
        <row r="98">
          <cell r="A98" t="str">
            <v>320-11</v>
          </cell>
          <cell r="O98">
            <v>40000000</v>
          </cell>
          <cell r="W98" t="str">
            <v>La instrucción no fue firmada porque se contaba con traductor</v>
          </cell>
        </row>
        <row r="99">
          <cell r="A99" t="str">
            <v>359-5</v>
          </cell>
          <cell r="O99">
            <v>209434704</v>
          </cell>
          <cell r="W99"/>
        </row>
        <row r="100">
          <cell r="A100"/>
          <cell r="O100">
            <v>3065440</v>
          </cell>
          <cell r="W100" t="str">
            <v>SOLICITUD DE COTIZACIÓN</v>
          </cell>
        </row>
        <row r="101">
          <cell r="A101"/>
          <cell r="O101">
            <v>36612968</v>
          </cell>
          <cell r="W101" t="str">
            <v>SOLICITUD DE COTIZACIÓN</v>
          </cell>
        </row>
        <row r="102">
          <cell r="A102"/>
          <cell r="O102">
            <v>1749500</v>
          </cell>
          <cell r="W102" t="str">
            <v>SOLICITUD DE COTIZACIÓN</v>
          </cell>
        </row>
        <row r="103">
          <cell r="A103"/>
          <cell r="O103">
            <v>10837334</v>
          </cell>
          <cell r="W103" t="str">
            <v>SOLICITUD DE COTIZACIÓN</v>
          </cell>
        </row>
        <row r="104">
          <cell r="A104"/>
          <cell r="O104">
            <v>75269880</v>
          </cell>
          <cell r="W104" t="str">
            <v>SOLICITUD DE COTIZACIÓN</v>
          </cell>
        </row>
        <row r="105">
          <cell r="A105"/>
          <cell r="O105">
            <v>1796900</v>
          </cell>
          <cell r="W105" t="str">
            <v>SOLICITUD DE COTIZACIÓN</v>
          </cell>
        </row>
        <row r="106">
          <cell r="A106"/>
          <cell r="O106">
            <v>3539060</v>
          </cell>
          <cell r="W106" t="str">
            <v>SOLICITUD DE COTIZACIÓN</v>
          </cell>
        </row>
        <row r="107">
          <cell r="A107"/>
          <cell r="O107">
            <v>5346075</v>
          </cell>
          <cell r="W107" t="str">
            <v>SOLICITUD DE COTIZACIÓN</v>
          </cell>
        </row>
        <row r="108">
          <cell r="A108"/>
          <cell r="O108">
            <v>35700000</v>
          </cell>
          <cell r="W108"/>
        </row>
        <row r="109">
          <cell r="A109" t="str">
            <v>339-22</v>
          </cell>
          <cell r="O109">
            <v>241094952</v>
          </cell>
          <cell r="W109"/>
        </row>
        <row r="110">
          <cell r="A110" t="str">
            <v>358-6</v>
          </cell>
          <cell r="O110">
            <v>49392000</v>
          </cell>
          <cell r="W110"/>
        </row>
        <row r="111">
          <cell r="A111" t="str">
            <v>358-5</v>
          </cell>
          <cell r="O111">
            <v>96040000</v>
          </cell>
          <cell r="W111"/>
        </row>
        <row r="112">
          <cell r="A112" t="str">
            <v>358-4</v>
          </cell>
          <cell r="O112">
            <v>96040000</v>
          </cell>
          <cell r="W112"/>
        </row>
        <row r="113">
          <cell r="A113"/>
          <cell r="O113">
            <v>27300000</v>
          </cell>
          <cell r="W113"/>
        </row>
        <row r="114">
          <cell r="A114"/>
          <cell r="O114">
            <v>21000000</v>
          </cell>
          <cell r="W114"/>
        </row>
        <row r="115">
          <cell r="A115"/>
          <cell r="O115">
            <v>54000000</v>
          </cell>
          <cell r="W115"/>
        </row>
        <row r="116">
          <cell r="A116"/>
          <cell r="O116">
            <v>29977920</v>
          </cell>
          <cell r="W116"/>
        </row>
        <row r="117">
          <cell r="A117" t="str">
            <v>339-1</v>
          </cell>
          <cell r="O117">
            <v>44755711</v>
          </cell>
          <cell r="W117"/>
        </row>
        <row r="118">
          <cell r="A118" t="str">
            <v>320-10</v>
          </cell>
          <cell r="O118">
            <v>58543808</v>
          </cell>
          <cell r="W118"/>
        </row>
        <row r="119">
          <cell r="A119" t="str">
            <v>320-9</v>
          </cell>
          <cell r="O119">
            <v>62268816</v>
          </cell>
          <cell r="W119"/>
        </row>
        <row r="120">
          <cell r="A120" t="str">
            <v>344-2</v>
          </cell>
          <cell r="O120">
            <v>62268816</v>
          </cell>
          <cell r="W120"/>
        </row>
        <row r="121">
          <cell r="A121" t="str">
            <v>320-8</v>
          </cell>
          <cell r="O121">
            <v>51149384</v>
          </cell>
          <cell r="W121" t="str">
            <v>Suspendido por instrucción del solicitante según comunicado del 21-04-2023</v>
          </cell>
        </row>
        <row r="122">
          <cell r="A122" t="str">
            <v>320-7</v>
          </cell>
          <cell r="O122">
            <v>58543808</v>
          </cell>
          <cell r="W122" t="str">
            <v>Suspendido por instrucción del solicitante: 21-04-2023</v>
          </cell>
        </row>
        <row r="123">
          <cell r="A123"/>
          <cell r="O123">
            <v>20400000</v>
          </cell>
          <cell r="W123"/>
        </row>
        <row r="124">
          <cell r="A124"/>
          <cell r="O124">
            <v>9000000</v>
          </cell>
          <cell r="W124"/>
        </row>
        <row r="125">
          <cell r="A125"/>
          <cell r="O125">
            <v>7800000</v>
          </cell>
          <cell r="W125"/>
        </row>
        <row r="126">
          <cell r="A126"/>
          <cell r="O126">
            <v>9000000</v>
          </cell>
          <cell r="W126" t="str">
            <v>Suspendido por instrucción del solicitante: 21-04-2023</v>
          </cell>
        </row>
        <row r="127">
          <cell r="A127"/>
          <cell r="O127">
            <v>18000000</v>
          </cell>
          <cell r="W127" t="str">
            <v>Primera fecha de instrucción 18/05/2023 toco realizarla de nuevo porque cambiaron el valor del pago</v>
          </cell>
        </row>
        <row r="128">
          <cell r="A128"/>
          <cell r="O128">
            <v>46800000</v>
          </cell>
          <cell r="W128"/>
        </row>
        <row r="129">
          <cell r="A129"/>
          <cell r="O129">
            <v>83800000</v>
          </cell>
          <cell r="W129"/>
        </row>
        <row r="130">
          <cell r="A130" t="str">
            <v>320-4</v>
          </cell>
          <cell r="O130">
            <v>62268816</v>
          </cell>
          <cell r="W130"/>
        </row>
        <row r="131">
          <cell r="A131"/>
          <cell r="O131">
            <v>40418000</v>
          </cell>
          <cell r="W131"/>
        </row>
        <row r="132">
          <cell r="A132"/>
          <cell r="O132">
            <v>33677000</v>
          </cell>
          <cell r="W132"/>
        </row>
        <row r="133">
          <cell r="A133"/>
          <cell r="O133">
            <v>39627000</v>
          </cell>
          <cell r="W133"/>
        </row>
        <row r="134">
          <cell r="A134"/>
          <cell r="O134">
            <v>1690150</v>
          </cell>
          <cell r="W134"/>
        </row>
        <row r="135">
          <cell r="A135"/>
          <cell r="O135">
            <v>32517604</v>
          </cell>
          <cell r="W135"/>
        </row>
        <row r="136">
          <cell r="A136"/>
          <cell r="O136">
            <v>9060000</v>
          </cell>
          <cell r="W136"/>
        </row>
        <row r="137">
          <cell r="A137"/>
          <cell r="O137">
            <v>15491832</v>
          </cell>
          <cell r="W137"/>
        </row>
        <row r="138">
          <cell r="A138"/>
          <cell r="O138">
            <v>62500000</v>
          </cell>
          <cell r="W138" t="str">
            <v>La contratista radicó solicitud de suspensión del contrato FEI-INS-037-2023 el día 27 de marzo de 2023, con motivo de su licencia de maternidad. La suspensión es solicitada desde 20 de abril de 2023 al 19 de mayo del 2023, es decir, que el reinicio del contrato será a partir del 20 de mayo de 2023. Verificado lo anterior, la supervisión se encuentra de acuerdo con la misma.</v>
          </cell>
        </row>
        <row r="139">
          <cell r="A139"/>
          <cell r="O139">
            <v>31333111</v>
          </cell>
          <cell r="W139"/>
        </row>
        <row r="140">
          <cell r="A140"/>
          <cell r="O140">
            <v>43710000</v>
          </cell>
          <cell r="W140"/>
        </row>
        <row r="141">
          <cell r="A141"/>
          <cell r="O141">
            <v>21750715</v>
          </cell>
          <cell r="W141"/>
        </row>
        <row r="142">
          <cell r="A142"/>
          <cell r="O142">
            <v>649136966</v>
          </cell>
          <cell r="W142"/>
        </row>
        <row r="143">
          <cell r="A143"/>
          <cell r="O143">
            <v>38850000</v>
          </cell>
          <cell r="W143"/>
        </row>
        <row r="144">
          <cell r="A144"/>
          <cell r="O144">
            <v>9937392</v>
          </cell>
          <cell r="W144"/>
        </row>
        <row r="145">
          <cell r="A145"/>
          <cell r="O145">
            <v>2511019</v>
          </cell>
          <cell r="W145"/>
        </row>
        <row r="146">
          <cell r="A146"/>
          <cell r="O146">
            <v>24804494</v>
          </cell>
          <cell r="W146"/>
        </row>
        <row r="147">
          <cell r="A147"/>
          <cell r="O147">
            <v>15386581</v>
          </cell>
          <cell r="W147"/>
        </row>
        <row r="148">
          <cell r="A148"/>
          <cell r="O148">
            <v>25176710</v>
          </cell>
          <cell r="W148"/>
        </row>
        <row r="149">
          <cell r="A149"/>
          <cell r="O149">
            <v>575960</v>
          </cell>
          <cell r="W149"/>
        </row>
        <row r="150">
          <cell r="A150" t="str">
            <v>359-2</v>
          </cell>
          <cell r="O150">
            <v>26480000</v>
          </cell>
          <cell r="W150"/>
        </row>
        <row r="151">
          <cell r="A151"/>
          <cell r="O151">
            <v>153520000</v>
          </cell>
          <cell r="W151"/>
        </row>
        <row r="152">
          <cell r="A152"/>
          <cell r="O152">
            <v>9540000</v>
          </cell>
          <cell r="W152"/>
        </row>
        <row r="153">
          <cell r="A153" t="str">
            <v>322-1</v>
          </cell>
          <cell r="O153">
            <v>2148259064</v>
          </cell>
          <cell r="W153"/>
        </row>
        <row r="154">
          <cell r="A154" t="str">
            <v>313-2</v>
          </cell>
          <cell r="O154">
            <v>10600000</v>
          </cell>
          <cell r="W154"/>
        </row>
        <row r="155">
          <cell r="A155" t="str">
            <v>322-9</v>
          </cell>
          <cell r="O155">
            <v>392224000</v>
          </cell>
          <cell r="W155"/>
        </row>
        <row r="156">
          <cell r="A156"/>
          <cell r="O156">
            <v>55597160</v>
          </cell>
          <cell r="W156"/>
        </row>
        <row r="157">
          <cell r="A157"/>
          <cell r="O157">
            <v>13794000</v>
          </cell>
          <cell r="W157"/>
        </row>
        <row r="158">
          <cell r="A158"/>
          <cell r="O158">
            <v>13794000</v>
          </cell>
          <cell r="W158"/>
        </row>
        <row r="159">
          <cell r="A159"/>
          <cell r="O159">
            <v>67200000</v>
          </cell>
          <cell r="W159"/>
        </row>
        <row r="160">
          <cell r="A160"/>
          <cell r="O160">
            <v>22099870</v>
          </cell>
          <cell r="W160"/>
        </row>
        <row r="161">
          <cell r="A161"/>
          <cell r="O161">
            <v>75000000</v>
          </cell>
          <cell r="W161"/>
        </row>
        <row r="162">
          <cell r="A162"/>
          <cell r="O162">
            <v>10200000</v>
          </cell>
          <cell r="W162"/>
        </row>
        <row r="163">
          <cell r="A163"/>
          <cell r="O163">
            <v>56160000</v>
          </cell>
          <cell r="W163"/>
        </row>
        <row r="164">
          <cell r="A164"/>
          <cell r="O164">
            <v>16800000</v>
          </cell>
          <cell r="W164"/>
        </row>
        <row r="165">
          <cell r="A165"/>
          <cell r="O165">
            <v>37800000</v>
          </cell>
          <cell r="W165"/>
        </row>
        <row r="166">
          <cell r="A166"/>
          <cell r="O166">
            <v>30022460</v>
          </cell>
          <cell r="W166"/>
        </row>
        <row r="167">
          <cell r="A167"/>
          <cell r="O167">
            <v>50000000</v>
          </cell>
          <cell r="W167"/>
        </row>
        <row r="168">
          <cell r="A168"/>
          <cell r="O168">
            <v>50000000</v>
          </cell>
          <cell r="W168"/>
        </row>
        <row r="169">
          <cell r="A169"/>
          <cell r="O169">
            <v>40800000</v>
          </cell>
          <cell r="W169"/>
        </row>
        <row r="170">
          <cell r="A170"/>
          <cell r="O170">
            <v>37500000</v>
          </cell>
          <cell r="W170"/>
        </row>
        <row r="171">
          <cell r="A171"/>
          <cell r="O171">
            <v>16800000</v>
          </cell>
          <cell r="W171"/>
        </row>
        <row r="172">
          <cell r="A172"/>
          <cell r="O172">
            <v>30933000</v>
          </cell>
          <cell r="W172"/>
        </row>
        <row r="173">
          <cell r="A173"/>
          <cell r="O173">
            <v>21015722</v>
          </cell>
          <cell r="W173"/>
        </row>
        <row r="174">
          <cell r="A174"/>
          <cell r="O174">
            <v>30933000</v>
          </cell>
          <cell r="W174"/>
        </row>
        <row r="175">
          <cell r="A175"/>
          <cell r="O175">
            <v>67200000</v>
          </cell>
          <cell r="W175"/>
        </row>
        <row r="176">
          <cell r="A176"/>
          <cell r="O176">
            <v>67200000</v>
          </cell>
          <cell r="W176"/>
        </row>
        <row r="177">
          <cell r="A177"/>
          <cell r="O177">
            <v>67200000</v>
          </cell>
          <cell r="W177"/>
        </row>
        <row r="178">
          <cell r="A178"/>
          <cell r="O178">
            <v>67200000</v>
          </cell>
          <cell r="W178"/>
        </row>
        <row r="179">
          <cell r="A179"/>
          <cell r="O179">
            <v>87000000</v>
          </cell>
          <cell r="W179"/>
        </row>
        <row r="180">
          <cell r="A180"/>
          <cell r="O180">
            <v>55176000</v>
          </cell>
          <cell r="W180"/>
        </row>
        <row r="181">
          <cell r="A181"/>
          <cell r="O181">
            <v>55176000</v>
          </cell>
          <cell r="W181"/>
        </row>
        <row r="182">
          <cell r="A182"/>
          <cell r="O182">
            <v>55176000</v>
          </cell>
          <cell r="W182"/>
        </row>
        <row r="183">
          <cell r="A183"/>
          <cell r="O183">
            <v>62500000</v>
          </cell>
          <cell r="W183"/>
        </row>
        <row r="184">
          <cell r="A184"/>
          <cell r="O184">
            <v>55176000</v>
          </cell>
          <cell r="W184"/>
        </row>
        <row r="185">
          <cell r="A185"/>
          <cell r="O185">
            <v>55176000</v>
          </cell>
          <cell r="W185"/>
        </row>
        <row r="186">
          <cell r="A186"/>
          <cell r="O186">
            <v>83800000</v>
          </cell>
          <cell r="W186"/>
        </row>
        <row r="187">
          <cell r="A187"/>
          <cell r="O187">
            <v>20000000</v>
          </cell>
          <cell r="W187"/>
        </row>
        <row r="188">
          <cell r="A188"/>
          <cell r="O188">
            <v>31250000</v>
          </cell>
          <cell r="W188"/>
        </row>
        <row r="189">
          <cell r="A189"/>
          <cell r="O189">
            <v>16320000</v>
          </cell>
          <cell r="W189"/>
        </row>
        <row r="190">
          <cell r="A190"/>
          <cell r="O190">
            <v>29040000</v>
          </cell>
          <cell r="W190"/>
        </row>
        <row r="191">
          <cell r="A191"/>
          <cell r="O191">
            <v>77000000</v>
          </cell>
          <cell r="W191"/>
        </row>
        <row r="192">
          <cell r="A192"/>
          <cell r="O192">
            <v>99181494</v>
          </cell>
          <cell r="W192"/>
        </row>
        <row r="193">
          <cell r="A193"/>
          <cell r="O193">
            <v>38647059</v>
          </cell>
          <cell r="W193"/>
        </row>
        <row r="194">
          <cell r="A194"/>
          <cell r="O194">
            <v>139773120</v>
          </cell>
          <cell r="W194"/>
        </row>
        <row r="195">
          <cell r="A195"/>
          <cell r="O195">
            <v>935708400</v>
          </cell>
          <cell r="W195"/>
        </row>
        <row r="196">
          <cell r="A196" t="str">
            <v>313-1</v>
          </cell>
          <cell r="O196">
            <v>15000000</v>
          </cell>
          <cell r="W196"/>
        </row>
        <row r="197">
          <cell r="A197"/>
          <cell r="O197">
            <v>65000000</v>
          </cell>
          <cell r="W197"/>
        </row>
        <row r="198">
          <cell r="A198"/>
          <cell r="O198">
            <v>65250000</v>
          </cell>
          <cell r="W198"/>
        </row>
        <row r="199">
          <cell r="A199"/>
          <cell r="O199">
            <v>35100000</v>
          </cell>
          <cell r="W199"/>
        </row>
        <row r="200">
          <cell r="A200"/>
          <cell r="O200">
            <v>60000000</v>
          </cell>
          <cell r="W200"/>
        </row>
        <row r="201">
          <cell r="A201"/>
          <cell r="O201">
            <v>37500000</v>
          </cell>
          <cell r="W201"/>
        </row>
        <row r="202">
          <cell r="A202"/>
          <cell r="O202">
            <v>10800000</v>
          </cell>
          <cell r="W202"/>
        </row>
        <row r="203">
          <cell r="A203"/>
          <cell r="O203">
            <v>4239152</v>
          </cell>
          <cell r="W203"/>
        </row>
        <row r="204">
          <cell r="A204"/>
          <cell r="O204">
            <v>92400000</v>
          </cell>
          <cell r="W204"/>
        </row>
        <row r="205">
          <cell r="A205"/>
          <cell r="O205">
            <v>22099870</v>
          </cell>
          <cell r="W205"/>
        </row>
        <row r="206">
          <cell r="A206"/>
          <cell r="O206">
            <v>65000000</v>
          </cell>
          <cell r="W206"/>
        </row>
        <row r="207">
          <cell r="A207"/>
          <cell r="O207">
            <v>241094952</v>
          </cell>
          <cell r="W207"/>
        </row>
        <row r="208">
          <cell r="A208"/>
          <cell r="O208">
            <v>9540000</v>
          </cell>
          <cell r="W208"/>
        </row>
        <row r="209">
          <cell r="A209"/>
          <cell r="O209">
            <v>75000000</v>
          </cell>
          <cell r="W209"/>
        </row>
        <row r="210">
          <cell r="A210"/>
          <cell r="O210">
            <v>30625000</v>
          </cell>
          <cell r="W210"/>
        </row>
        <row r="211">
          <cell r="A211"/>
          <cell r="O211">
            <v>19720000</v>
          </cell>
          <cell r="W211"/>
        </row>
        <row r="212">
          <cell r="A212"/>
          <cell r="O212">
            <v>41240147.799999997</v>
          </cell>
          <cell r="W212"/>
        </row>
        <row r="213">
          <cell r="A213"/>
          <cell r="O213">
            <v>19950000</v>
          </cell>
          <cell r="W213"/>
        </row>
        <row r="214">
          <cell r="A214"/>
          <cell r="O214">
            <v>5042900</v>
          </cell>
          <cell r="W214"/>
        </row>
        <row r="215">
          <cell r="A215"/>
          <cell r="O215">
            <v>25287500</v>
          </cell>
          <cell r="W215"/>
        </row>
        <row r="216">
          <cell r="A216"/>
          <cell r="O216">
            <v>731316</v>
          </cell>
          <cell r="W216"/>
        </row>
        <row r="217">
          <cell r="A217"/>
          <cell r="O217">
            <v>83800000</v>
          </cell>
          <cell r="W217"/>
        </row>
        <row r="218">
          <cell r="A218"/>
          <cell r="O218">
            <v>18000000</v>
          </cell>
          <cell r="W218"/>
        </row>
        <row r="219">
          <cell r="A219"/>
          <cell r="O219"/>
          <cell r="W219"/>
        </row>
        <row r="220">
          <cell r="A220"/>
          <cell r="O220">
            <v>19950000</v>
          </cell>
          <cell r="W220"/>
        </row>
        <row r="221">
          <cell r="A221"/>
          <cell r="O221">
            <v>38400000</v>
          </cell>
          <cell r="W221"/>
        </row>
        <row r="222">
          <cell r="A222"/>
          <cell r="O222">
            <v>55000000</v>
          </cell>
          <cell r="W222"/>
        </row>
        <row r="223">
          <cell r="A223"/>
          <cell r="O223">
            <v>25650000</v>
          </cell>
          <cell r="W223"/>
        </row>
        <row r="224">
          <cell r="A224"/>
          <cell r="O224">
            <v>20400000</v>
          </cell>
          <cell r="W224"/>
        </row>
        <row r="225">
          <cell r="A225"/>
          <cell r="O225">
            <v>17280000</v>
          </cell>
          <cell r="W225"/>
        </row>
        <row r="226">
          <cell r="A226"/>
          <cell r="O226">
            <v>24000000</v>
          </cell>
          <cell r="W226"/>
        </row>
        <row r="227">
          <cell r="A227"/>
          <cell r="O227">
            <v>63180000</v>
          </cell>
          <cell r="W227"/>
        </row>
        <row r="228">
          <cell r="A228"/>
          <cell r="O228"/>
          <cell r="W228"/>
        </row>
        <row r="229">
          <cell r="A229"/>
          <cell r="O229">
            <v>207252091</v>
          </cell>
          <cell r="W229"/>
        </row>
        <row r="230">
          <cell r="A230"/>
          <cell r="O230">
            <v>21875500</v>
          </cell>
          <cell r="W230"/>
        </row>
        <row r="231">
          <cell r="A231"/>
          <cell r="O231">
            <v>153520000</v>
          </cell>
          <cell r="W231"/>
        </row>
        <row r="232">
          <cell r="A232"/>
          <cell r="O232">
            <v>23000000</v>
          </cell>
          <cell r="W232"/>
        </row>
        <row r="233">
          <cell r="A233"/>
          <cell r="O233">
            <v>93600000</v>
          </cell>
          <cell r="W233"/>
        </row>
        <row r="234">
          <cell r="A234"/>
          <cell r="O234"/>
          <cell r="W234"/>
        </row>
        <row r="235">
          <cell r="A235"/>
          <cell r="O235"/>
          <cell r="W235"/>
        </row>
        <row r="236">
          <cell r="A236"/>
          <cell r="O236">
            <v>65250000</v>
          </cell>
          <cell r="W236"/>
        </row>
        <row r="237">
          <cell r="A237"/>
          <cell r="O237">
            <v>65250000</v>
          </cell>
          <cell r="W237"/>
        </row>
        <row r="238">
          <cell r="A238"/>
          <cell r="O238">
            <v>61600000</v>
          </cell>
          <cell r="W238"/>
        </row>
        <row r="239">
          <cell r="A239"/>
          <cell r="O239">
            <v>111600000</v>
          </cell>
          <cell r="W239"/>
        </row>
        <row r="240">
          <cell r="A240"/>
          <cell r="O240">
            <v>81600000</v>
          </cell>
          <cell r="W240"/>
        </row>
        <row r="241">
          <cell r="A241"/>
          <cell r="O241">
            <v>180000000</v>
          </cell>
          <cell r="W241"/>
        </row>
        <row r="242">
          <cell r="A242"/>
          <cell r="O242">
            <v>630082</v>
          </cell>
          <cell r="W242"/>
        </row>
        <row r="243">
          <cell r="A243"/>
          <cell r="O243">
            <v>2110000</v>
          </cell>
          <cell r="W243"/>
        </row>
        <row r="244">
          <cell r="A244"/>
          <cell r="O244">
            <v>2557376</v>
          </cell>
          <cell r="W244"/>
        </row>
        <row r="245">
          <cell r="A245"/>
          <cell r="O245">
            <v>3771903</v>
          </cell>
          <cell r="W245"/>
        </row>
        <row r="246">
          <cell r="A246"/>
          <cell r="O246">
            <v>6249975</v>
          </cell>
          <cell r="W246"/>
        </row>
        <row r="247">
          <cell r="A247"/>
          <cell r="O247">
            <v>388356700</v>
          </cell>
          <cell r="W247"/>
        </row>
        <row r="248">
          <cell r="A248"/>
          <cell r="O248">
            <v>83800000</v>
          </cell>
          <cell r="W248"/>
        </row>
        <row r="249">
          <cell r="A249"/>
          <cell r="O249">
            <v>25440000</v>
          </cell>
          <cell r="W249"/>
        </row>
        <row r="250">
          <cell r="A250"/>
          <cell r="O250">
            <v>15120000</v>
          </cell>
          <cell r="W250"/>
        </row>
        <row r="251">
          <cell r="A251"/>
          <cell r="O251">
            <v>55200000</v>
          </cell>
          <cell r="W251"/>
        </row>
        <row r="252">
          <cell r="A252"/>
          <cell r="O252">
            <v>863995089</v>
          </cell>
          <cell r="W252"/>
        </row>
        <row r="253">
          <cell r="A253"/>
          <cell r="O253">
            <v>15900000</v>
          </cell>
          <cell r="W253"/>
        </row>
        <row r="254">
          <cell r="A254"/>
          <cell r="O254">
            <v>9576000</v>
          </cell>
          <cell r="W254"/>
        </row>
        <row r="255">
          <cell r="A255"/>
          <cell r="O255">
            <v>9200000</v>
          </cell>
          <cell r="W255"/>
        </row>
        <row r="256">
          <cell r="A256"/>
          <cell r="O256">
            <v>61600000</v>
          </cell>
          <cell r="W256"/>
        </row>
        <row r="257">
          <cell r="A257"/>
          <cell r="O257">
            <v>12960000</v>
          </cell>
          <cell r="W257"/>
        </row>
        <row r="258">
          <cell r="A258"/>
          <cell r="O258">
            <v>61600000</v>
          </cell>
          <cell r="W258"/>
        </row>
        <row r="259">
          <cell r="A259"/>
          <cell r="O259">
            <v>54375000</v>
          </cell>
          <cell r="W259"/>
        </row>
        <row r="260">
          <cell r="A260"/>
          <cell r="O260">
            <v>17280000</v>
          </cell>
          <cell r="W260"/>
        </row>
        <row r="261">
          <cell r="A261"/>
          <cell r="O261">
            <v>61600000</v>
          </cell>
          <cell r="W261"/>
        </row>
        <row r="262">
          <cell r="A262"/>
          <cell r="O262">
            <v>11227000</v>
          </cell>
          <cell r="W262"/>
        </row>
        <row r="263">
          <cell r="A263"/>
          <cell r="O263">
            <v>16660000</v>
          </cell>
          <cell r="W263"/>
        </row>
        <row r="264">
          <cell r="A264"/>
          <cell r="O264"/>
          <cell r="W264"/>
        </row>
        <row r="265">
          <cell r="A265"/>
          <cell r="O265"/>
          <cell r="W265"/>
        </row>
        <row r="266">
          <cell r="A266"/>
          <cell r="O266">
            <v>75000000</v>
          </cell>
          <cell r="W266"/>
        </row>
        <row r="267">
          <cell r="A267"/>
          <cell r="O267">
            <v>25000000</v>
          </cell>
          <cell r="W267"/>
        </row>
        <row r="268">
          <cell r="A268"/>
          <cell r="O268">
            <v>58492800</v>
          </cell>
          <cell r="W268"/>
        </row>
        <row r="269">
          <cell r="A269"/>
          <cell r="O269">
            <v>75202507</v>
          </cell>
          <cell r="W269"/>
        </row>
        <row r="270">
          <cell r="A270"/>
          <cell r="O270">
            <v>402818999</v>
          </cell>
          <cell r="W270"/>
        </row>
        <row r="271">
          <cell r="A271"/>
          <cell r="O271">
            <v>25000000</v>
          </cell>
          <cell r="W271"/>
        </row>
        <row r="272">
          <cell r="A272"/>
          <cell r="O272">
            <v>30000000</v>
          </cell>
          <cell r="W272"/>
        </row>
        <row r="273">
          <cell r="A273"/>
          <cell r="O273">
            <v>30000000</v>
          </cell>
          <cell r="W273"/>
        </row>
        <row r="274">
          <cell r="A274"/>
          <cell r="O274">
            <v>35510000</v>
          </cell>
          <cell r="W274"/>
        </row>
        <row r="275">
          <cell r="A275"/>
          <cell r="O275">
            <v>25833333</v>
          </cell>
          <cell r="W275"/>
        </row>
        <row r="276">
          <cell r="A276"/>
          <cell r="O276">
            <v>60000000</v>
          </cell>
          <cell r="W276"/>
        </row>
        <row r="277">
          <cell r="A277"/>
          <cell r="O277">
            <v>24000000</v>
          </cell>
          <cell r="W277"/>
        </row>
        <row r="278">
          <cell r="A278"/>
          <cell r="O278">
            <v>27588000</v>
          </cell>
          <cell r="W278"/>
        </row>
        <row r="279">
          <cell r="A279"/>
          <cell r="O279">
            <v>37500000</v>
          </cell>
          <cell r="W279"/>
        </row>
        <row r="280">
          <cell r="A280"/>
          <cell r="O280"/>
          <cell r="W280"/>
        </row>
        <row r="281">
          <cell r="A281"/>
          <cell r="O281">
            <v>60000000</v>
          </cell>
          <cell r="W281"/>
        </row>
        <row r="282">
          <cell r="A282"/>
          <cell r="O282">
            <v>49507570</v>
          </cell>
          <cell r="W282"/>
        </row>
        <row r="283">
          <cell r="A283"/>
          <cell r="O283">
            <v>5721163</v>
          </cell>
          <cell r="W283"/>
        </row>
        <row r="284">
          <cell r="A284"/>
          <cell r="O284">
            <v>17921250</v>
          </cell>
          <cell r="W284"/>
        </row>
        <row r="285">
          <cell r="A285"/>
          <cell r="O285">
            <v>25000000</v>
          </cell>
          <cell r="W285"/>
        </row>
        <row r="286">
          <cell r="A286"/>
          <cell r="O286">
            <v>28080000</v>
          </cell>
          <cell r="W286"/>
        </row>
        <row r="287">
          <cell r="A287"/>
          <cell r="O287">
            <v>59400000</v>
          </cell>
          <cell r="W287"/>
        </row>
        <row r="288">
          <cell r="A288"/>
          <cell r="O288">
            <v>27592000</v>
          </cell>
          <cell r="W288"/>
        </row>
        <row r="289">
          <cell r="A289"/>
          <cell r="O289">
            <v>17280000</v>
          </cell>
          <cell r="W289"/>
        </row>
        <row r="290">
          <cell r="A290"/>
          <cell r="O290">
            <v>53100000</v>
          </cell>
          <cell r="W290"/>
        </row>
        <row r="291">
          <cell r="A291"/>
          <cell r="O291">
            <v>42120000</v>
          </cell>
          <cell r="W291"/>
        </row>
        <row r="292">
          <cell r="A292"/>
          <cell r="O292">
            <v>53100000</v>
          </cell>
          <cell r="W292"/>
        </row>
        <row r="293">
          <cell r="A293"/>
          <cell r="O293"/>
          <cell r="W293"/>
        </row>
        <row r="294">
          <cell r="A294"/>
          <cell r="O294">
            <v>122383087.5</v>
          </cell>
          <cell r="W294"/>
        </row>
        <row r="295">
          <cell r="A295"/>
          <cell r="O295">
            <v>46000000</v>
          </cell>
          <cell r="W295"/>
        </row>
        <row r="296">
          <cell r="A296"/>
          <cell r="O296">
            <v>52500000</v>
          </cell>
          <cell r="W296"/>
        </row>
        <row r="297">
          <cell r="A297"/>
          <cell r="O297">
            <v>47250000</v>
          </cell>
          <cell r="W297"/>
        </row>
        <row r="298">
          <cell r="A298"/>
          <cell r="O298">
            <v>52500000</v>
          </cell>
          <cell r="W298"/>
        </row>
        <row r="299">
          <cell r="A299"/>
          <cell r="O299">
            <v>54000000</v>
          </cell>
          <cell r="W299"/>
        </row>
        <row r="300">
          <cell r="A300"/>
          <cell r="O300">
            <v>82650000</v>
          </cell>
          <cell r="W300"/>
        </row>
        <row r="301">
          <cell r="A301"/>
          <cell r="O301">
            <v>28800000</v>
          </cell>
          <cell r="W301"/>
        </row>
        <row r="302">
          <cell r="A302"/>
          <cell r="O302">
            <v>18400000</v>
          </cell>
          <cell r="W302"/>
        </row>
        <row r="303">
          <cell r="A303"/>
          <cell r="O303">
            <v>18400000</v>
          </cell>
          <cell r="W303"/>
        </row>
        <row r="304">
          <cell r="A304"/>
          <cell r="O304">
            <v>180000000</v>
          </cell>
          <cell r="W304"/>
        </row>
        <row r="305">
          <cell r="A305"/>
          <cell r="O305">
            <v>58000000</v>
          </cell>
          <cell r="W305"/>
        </row>
        <row r="306">
          <cell r="A306"/>
          <cell r="O306">
            <v>53100000</v>
          </cell>
          <cell r="W306"/>
        </row>
        <row r="307">
          <cell r="A307"/>
          <cell r="O307">
            <v>13800010</v>
          </cell>
          <cell r="W307"/>
        </row>
        <row r="308">
          <cell r="A308"/>
          <cell r="O308">
            <v>581423529</v>
          </cell>
          <cell r="W308"/>
        </row>
        <row r="309">
          <cell r="A309"/>
          <cell r="O309">
            <v>4239152</v>
          </cell>
          <cell r="W309"/>
        </row>
        <row r="310">
          <cell r="A310"/>
          <cell r="O310">
            <v>24536455.710000001</v>
          </cell>
          <cell r="W310"/>
        </row>
        <row r="311">
          <cell r="A311"/>
          <cell r="O311">
            <v>32221045.879999999</v>
          </cell>
          <cell r="W311"/>
        </row>
        <row r="312">
          <cell r="A312"/>
          <cell r="O312">
            <v>53100000</v>
          </cell>
          <cell r="W312"/>
        </row>
        <row r="313">
          <cell r="A313"/>
          <cell r="O313">
            <v>3563000</v>
          </cell>
          <cell r="W313"/>
        </row>
        <row r="314">
          <cell r="A314"/>
          <cell r="O314">
            <v>9937392</v>
          </cell>
          <cell r="W314"/>
        </row>
        <row r="315">
          <cell r="A315"/>
          <cell r="O315">
            <v>37500000</v>
          </cell>
          <cell r="W315"/>
        </row>
        <row r="316">
          <cell r="A316"/>
          <cell r="O316"/>
          <cell r="W316"/>
        </row>
        <row r="317">
          <cell r="A317"/>
          <cell r="O317">
            <v>10800000</v>
          </cell>
          <cell r="W317"/>
        </row>
        <row r="318">
          <cell r="A318"/>
          <cell r="O318">
            <v>32500000</v>
          </cell>
          <cell r="W318"/>
        </row>
        <row r="319">
          <cell r="A319"/>
          <cell r="O319">
            <v>13800000</v>
          </cell>
          <cell r="W319"/>
        </row>
        <row r="320">
          <cell r="A320"/>
          <cell r="O320">
            <v>23800000</v>
          </cell>
          <cell r="W320"/>
        </row>
        <row r="321">
          <cell r="A321"/>
          <cell r="O321"/>
          <cell r="W321"/>
        </row>
        <row r="322">
          <cell r="A322"/>
          <cell r="O322">
            <v>50400000</v>
          </cell>
          <cell r="W322"/>
        </row>
        <row r="323">
          <cell r="A323"/>
          <cell r="O323">
            <v>50400000</v>
          </cell>
          <cell r="W323"/>
        </row>
        <row r="324">
          <cell r="A324"/>
          <cell r="O324">
            <v>239213324</v>
          </cell>
          <cell r="W324"/>
        </row>
        <row r="325">
          <cell r="A325"/>
          <cell r="O325">
            <v>46000000</v>
          </cell>
          <cell r="W325"/>
        </row>
        <row r="326">
          <cell r="A326"/>
          <cell r="O326">
            <v>18000000</v>
          </cell>
          <cell r="W326"/>
        </row>
        <row r="327">
          <cell r="A327"/>
          <cell r="O327">
            <v>17400000</v>
          </cell>
          <cell r="W327"/>
        </row>
        <row r="328">
          <cell r="A328"/>
          <cell r="O328">
            <v>27000</v>
          </cell>
          <cell r="W328"/>
        </row>
        <row r="329">
          <cell r="A329"/>
          <cell r="O329">
            <v>20544160</v>
          </cell>
          <cell r="W329"/>
        </row>
        <row r="330">
          <cell r="A330"/>
          <cell r="O330">
            <v>33528518</v>
          </cell>
          <cell r="W330"/>
        </row>
        <row r="331">
          <cell r="A331"/>
          <cell r="O331">
            <v>25615940</v>
          </cell>
          <cell r="W331"/>
        </row>
        <row r="332">
          <cell r="A332"/>
          <cell r="O332">
            <v>21875000</v>
          </cell>
          <cell r="W332"/>
        </row>
        <row r="333">
          <cell r="A333"/>
          <cell r="O333">
            <v>21875000</v>
          </cell>
          <cell r="W333"/>
        </row>
        <row r="334">
          <cell r="A334"/>
          <cell r="O334">
            <v>650254318</v>
          </cell>
          <cell r="W334"/>
        </row>
        <row r="335">
          <cell r="A335"/>
          <cell r="O335">
            <v>25000000</v>
          </cell>
          <cell r="W335"/>
        </row>
        <row r="336">
          <cell r="A336"/>
          <cell r="O336">
            <v>32933333</v>
          </cell>
          <cell r="W336"/>
        </row>
        <row r="337">
          <cell r="A337"/>
          <cell r="O337">
            <v>36000000</v>
          </cell>
          <cell r="W337"/>
        </row>
        <row r="338">
          <cell r="A338"/>
          <cell r="O338">
            <v>50400000</v>
          </cell>
          <cell r="W338"/>
        </row>
        <row r="339">
          <cell r="A339"/>
          <cell r="O339">
            <v>16380000</v>
          </cell>
          <cell r="W339"/>
        </row>
        <row r="340">
          <cell r="A340"/>
          <cell r="O340">
            <v>10880000</v>
          </cell>
          <cell r="W340"/>
        </row>
        <row r="341">
          <cell r="A341"/>
          <cell r="O341">
            <v>15840000</v>
          </cell>
          <cell r="W341"/>
        </row>
        <row r="342">
          <cell r="A342"/>
          <cell r="O342">
            <v>25650000</v>
          </cell>
          <cell r="W342"/>
        </row>
        <row r="343">
          <cell r="A343"/>
          <cell r="O343">
            <v>30001801</v>
          </cell>
          <cell r="W343"/>
        </row>
        <row r="344">
          <cell r="A344"/>
          <cell r="O344"/>
          <cell r="W344"/>
        </row>
        <row r="345">
          <cell r="A345"/>
          <cell r="O345">
            <v>739315644</v>
          </cell>
          <cell r="W345"/>
        </row>
        <row r="346">
          <cell r="A346"/>
          <cell r="O346">
            <v>69300000</v>
          </cell>
          <cell r="W346"/>
        </row>
        <row r="347">
          <cell r="A347"/>
          <cell r="O347">
            <v>46000000</v>
          </cell>
          <cell r="W347"/>
        </row>
        <row r="348">
          <cell r="A348"/>
          <cell r="O348">
            <v>40500000</v>
          </cell>
          <cell r="W348"/>
        </row>
        <row r="349">
          <cell r="A349"/>
          <cell r="O349">
            <v>4275000</v>
          </cell>
          <cell r="W349"/>
        </row>
        <row r="350">
          <cell r="A350"/>
          <cell r="O350">
            <v>4275000</v>
          </cell>
          <cell r="W350"/>
        </row>
        <row r="351">
          <cell r="A351"/>
          <cell r="O351">
            <v>4275000</v>
          </cell>
          <cell r="W351"/>
        </row>
        <row r="352">
          <cell r="A352"/>
          <cell r="O352">
            <v>37500000</v>
          </cell>
          <cell r="W352"/>
        </row>
        <row r="353">
          <cell r="A353"/>
          <cell r="O353">
            <v>18400000</v>
          </cell>
          <cell r="W353"/>
        </row>
        <row r="354">
          <cell r="O354">
            <v>27588000</v>
          </cell>
          <cell r="W354"/>
        </row>
        <row r="355">
          <cell r="A355"/>
          <cell r="O355">
            <v>27588000</v>
          </cell>
          <cell r="W355"/>
        </row>
        <row r="356">
          <cell r="A356"/>
          <cell r="O356">
            <v>27588000</v>
          </cell>
          <cell r="W356"/>
        </row>
        <row r="357">
          <cell r="A357"/>
          <cell r="O357">
            <v>33600000</v>
          </cell>
          <cell r="W357"/>
        </row>
        <row r="358">
          <cell r="A358"/>
          <cell r="O358">
            <v>33600000</v>
          </cell>
          <cell r="W358"/>
        </row>
        <row r="359">
          <cell r="A359"/>
          <cell r="O359">
            <v>27588000</v>
          </cell>
          <cell r="W359"/>
        </row>
        <row r="360">
          <cell r="A360"/>
          <cell r="O360">
            <v>27588000</v>
          </cell>
          <cell r="W360"/>
        </row>
        <row r="361">
          <cell r="A361"/>
          <cell r="O361">
            <v>27588000</v>
          </cell>
          <cell r="W361"/>
        </row>
        <row r="362">
          <cell r="A362"/>
          <cell r="O362">
            <v>28000000</v>
          </cell>
          <cell r="W362"/>
        </row>
        <row r="363">
          <cell r="A363"/>
          <cell r="O363">
            <v>32500000</v>
          </cell>
          <cell r="W363" t="str">
            <v>El secretario general no firma instrucción dado que decide no darle continuidad a la contratación</v>
          </cell>
        </row>
        <row r="364">
          <cell r="A364"/>
          <cell r="O364">
            <v>33600000</v>
          </cell>
          <cell r="W364"/>
        </row>
        <row r="365">
          <cell r="A365"/>
          <cell r="O365">
            <v>13800010</v>
          </cell>
          <cell r="W365"/>
        </row>
        <row r="366">
          <cell r="A366"/>
          <cell r="O366">
            <v>26097899</v>
          </cell>
          <cell r="W366"/>
        </row>
        <row r="367">
          <cell r="A367"/>
          <cell r="O367">
            <v>27588000</v>
          </cell>
          <cell r="W367"/>
        </row>
        <row r="368">
          <cell r="A368"/>
          <cell r="O368">
            <v>60250000</v>
          </cell>
          <cell r="W368"/>
        </row>
        <row r="369">
          <cell r="A369"/>
          <cell r="O369">
            <v>33600000</v>
          </cell>
          <cell r="W369"/>
        </row>
        <row r="370">
          <cell r="A370"/>
          <cell r="O370">
            <v>47520000</v>
          </cell>
          <cell r="W370"/>
        </row>
        <row r="371">
          <cell r="A371"/>
          <cell r="O371">
            <v>26204990</v>
          </cell>
          <cell r="W371"/>
        </row>
        <row r="372">
          <cell r="A372"/>
          <cell r="O372" t="str">
            <v>N/A</v>
          </cell>
          <cell r="W372"/>
        </row>
        <row r="373">
          <cell r="A373"/>
          <cell r="O373">
            <v>56250000</v>
          </cell>
          <cell r="W373"/>
        </row>
        <row r="374">
          <cell r="A374"/>
          <cell r="O374">
            <v>27588000</v>
          </cell>
          <cell r="W374"/>
        </row>
        <row r="375">
          <cell r="A375"/>
          <cell r="O375">
            <v>33600000</v>
          </cell>
          <cell r="W375"/>
        </row>
        <row r="376">
          <cell r="A376"/>
          <cell r="O376">
            <v>27588000</v>
          </cell>
          <cell r="W376"/>
        </row>
        <row r="377">
          <cell r="A377"/>
          <cell r="O377">
            <v>176351481</v>
          </cell>
          <cell r="W377"/>
        </row>
        <row r="378">
          <cell r="A378"/>
          <cell r="O378">
            <v>10800000</v>
          </cell>
          <cell r="W378"/>
        </row>
        <row r="379">
          <cell r="A379"/>
          <cell r="O379"/>
          <cell r="W379"/>
        </row>
        <row r="380">
          <cell r="A380"/>
          <cell r="O380">
            <v>3065440</v>
          </cell>
          <cell r="W380"/>
        </row>
        <row r="381">
          <cell r="A381"/>
          <cell r="O381">
            <v>1188500</v>
          </cell>
          <cell r="W381"/>
        </row>
        <row r="382">
          <cell r="A382"/>
          <cell r="O382">
            <v>2266950</v>
          </cell>
          <cell r="W382"/>
        </row>
        <row r="383">
          <cell r="A383"/>
          <cell r="O383">
            <v>15229025</v>
          </cell>
          <cell r="W383"/>
        </row>
        <row r="384">
          <cell r="A384"/>
          <cell r="O384">
            <v>46106667</v>
          </cell>
          <cell r="W384"/>
        </row>
        <row r="385">
          <cell r="A385"/>
          <cell r="O385">
            <v>87000000</v>
          </cell>
          <cell r="W385"/>
        </row>
        <row r="386">
          <cell r="A386"/>
          <cell r="O386">
            <v>22900000</v>
          </cell>
          <cell r="W386"/>
        </row>
        <row r="387">
          <cell r="A387"/>
          <cell r="O387">
            <v>18936000</v>
          </cell>
          <cell r="W387"/>
        </row>
        <row r="388">
          <cell r="A388"/>
          <cell r="O388">
            <v>75000000</v>
          </cell>
          <cell r="W388"/>
        </row>
        <row r="389">
          <cell r="A389"/>
          <cell r="O389">
            <v>65250000</v>
          </cell>
          <cell r="W389"/>
        </row>
        <row r="390">
          <cell r="A390"/>
          <cell r="O390">
            <v>20400000</v>
          </cell>
          <cell r="W390"/>
        </row>
        <row r="391">
          <cell r="A391"/>
          <cell r="O391">
            <v>50000000</v>
          </cell>
          <cell r="W391"/>
        </row>
        <row r="392">
          <cell r="O392">
            <v>23000000</v>
          </cell>
          <cell r="W392"/>
        </row>
        <row r="393">
          <cell r="A393"/>
          <cell r="O393">
            <v>23000000</v>
          </cell>
          <cell r="W393"/>
        </row>
        <row r="394">
          <cell r="A394"/>
          <cell r="O394" t="str">
            <v>N/A</v>
          </cell>
          <cell r="W394"/>
        </row>
        <row r="395">
          <cell r="A395"/>
          <cell r="O395">
            <v>34320017</v>
          </cell>
          <cell r="W395"/>
        </row>
        <row r="396">
          <cell r="A396"/>
          <cell r="O396"/>
          <cell r="W396"/>
        </row>
        <row r="397">
          <cell r="A397"/>
          <cell r="O397">
            <v>117572000</v>
          </cell>
          <cell r="W397"/>
        </row>
        <row r="398">
          <cell r="A398"/>
          <cell r="O398">
            <v>9778230</v>
          </cell>
          <cell r="W398"/>
        </row>
        <row r="399">
          <cell r="A399"/>
          <cell r="O399">
            <v>3071620</v>
          </cell>
          <cell r="W399"/>
        </row>
        <row r="400">
          <cell r="A400"/>
          <cell r="O400">
            <v>749700</v>
          </cell>
          <cell r="W400"/>
        </row>
        <row r="401">
          <cell r="A401"/>
          <cell r="O401">
            <v>14439460</v>
          </cell>
          <cell r="W401"/>
        </row>
        <row r="402">
          <cell r="A402"/>
          <cell r="O402">
            <v>2651915</v>
          </cell>
          <cell r="W402"/>
        </row>
        <row r="403">
          <cell r="A403"/>
          <cell r="O403">
            <v>81600000</v>
          </cell>
          <cell r="W403"/>
        </row>
        <row r="404">
          <cell r="A404"/>
          <cell r="O404">
            <v>25920000</v>
          </cell>
          <cell r="W404"/>
        </row>
        <row r="405">
          <cell r="A405"/>
          <cell r="O405">
            <v>50000000</v>
          </cell>
          <cell r="W405"/>
        </row>
        <row r="406">
          <cell r="A406"/>
          <cell r="O406">
            <v>92400000</v>
          </cell>
          <cell r="W406" t="str">
            <v>Publicado en secopII 5/04/2022</v>
          </cell>
        </row>
        <row r="407">
          <cell r="A407"/>
          <cell r="O407">
            <v>81600000</v>
          </cell>
          <cell r="W407"/>
        </row>
        <row r="408">
          <cell r="O408">
            <v>92400000</v>
          </cell>
          <cell r="W408" t="str">
            <v>Solicitud prorroga del contrato</v>
          </cell>
        </row>
        <row r="409">
          <cell r="A409"/>
          <cell r="O409"/>
          <cell r="W409"/>
        </row>
        <row r="410">
          <cell r="A410"/>
          <cell r="O410" t="str">
            <v>$ 12.160.000</v>
          </cell>
          <cell r="W410" t="str">
            <v>Observaciones Kasel 06/04/2022</v>
          </cell>
        </row>
        <row r="411">
          <cell r="A411"/>
          <cell r="O411">
            <v>20544000</v>
          </cell>
          <cell r="W411"/>
        </row>
        <row r="412">
          <cell r="A412"/>
          <cell r="O412">
            <v>33528518</v>
          </cell>
          <cell r="W412" t="str">
            <v>APROBADO POR FILTRO EL 03/03/2022 PTE FIRMA FOR</v>
          </cell>
        </row>
        <row r="413">
          <cell r="A413"/>
          <cell r="O413">
            <v>3094000</v>
          </cell>
          <cell r="W413" t="str">
            <v>APROBADO POR FILTRO EL 10/02/2022</v>
          </cell>
        </row>
        <row r="414">
          <cell r="A414"/>
          <cell r="O414">
            <v>8664000</v>
          </cell>
          <cell r="W414" t="str">
            <v>APROBADO POR FILTRO EL 10/02/2022</v>
          </cell>
        </row>
        <row r="415">
          <cell r="A415"/>
          <cell r="O415">
            <v>51677270</v>
          </cell>
          <cell r="W415" t="str">
            <v>APROBADO POR FILTRO EL 22/01/2022</v>
          </cell>
        </row>
        <row r="416">
          <cell r="A416"/>
          <cell r="O416"/>
          <cell r="W416" t="str">
            <v>APROBADO POR FILTRO EL 09/02/2022</v>
          </cell>
        </row>
        <row r="417">
          <cell r="A417"/>
          <cell r="O417">
            <v>540260000</v>
          </cell>
          <cell r="W417"/>
        </row>
        <row r="418">
          <cell r="A418"/>
          <cell r="O418">
            <v>193771270</v>
          </cell>
          <cell r="W418"/>
        </row>
        <row r="419">
          <cell r="A419"/>
          <cell r="O419"/>
          <cell r="W419"/>
        </row>
        <row r="420">
          <cell r="A420"/>
          <cell r="O420" t="str">
            <v xml:space="preserve">       Grupo de microbacterias2</v>
          </cell>
          <cell r="W420"/>
        </row>
        <row r="421">
          <cell r="A421"/>
          <cell r="O421"/>
          <cell r="W421"/>
        </row>
        <row r="422">
          <cell r="A422"/>
          <cell r="O422">
            <v>69300000</v>
          </cell>
          <cell r="W422" t="str">
            <v>APROBADO POR FILTRO EL 26/01/2022</v>
          </cell>
        </row>
        <row r="423">
          <cell r="A423"/>
          <cell r="O423">
            <v>34568922</v>
          </cell>
          <cell r="W423"/>
        </row>
        <row r="424">
          <cell r="A424"/>
          <cell r="O424">
            <v>1664985</v>
          </cell>
          <cell r="W424"/>
        </row>
        <row r="425">
          <cell r="A425"/>
          <cell r="O425">
            <v>83800000</v>
          </cell>
          <cell r="W425"/>
        </row>
        <row r="426">
          <cell r="A426"/>
          <cell r="O426">
            <v>25615940</v>
          </cell>
          <cell r="W426"/>
        </row>
        <row r="427">
          <cell r="A427"/>
          <cell r="O427">
            <v>6408000</v>
          </cell>
          <cell r="W427"/>
        </row>
        <row r="428">
          <cell r="A428"/>
          <cell r="O428">
            <v>10533333</v>
          </cell>
          <cell r="W428"/>
        </row>
        <row r="429">
          <cell r="A429"/>
          <cell r="O429">
            <v>17400000</v>
          </cell>
          <cell r="W429"/>
        </row>
        <row r="430">
          <cell r="A430"/>
          <cell r="O430">
            <v>23100000</v>
          </cell>
          <cell r="W430"/>
        </row>
        <row r="431">
          <cell r="A431"/>
          <cell r="O431">
            <v>6365000</v>
          </cell>
          <cell r="W431"/>
        </row>
        <row r="432">
          <cell r="A432"/>
          <cell r="O432">
            <v>16253333</v>
          </cell>
          <cell r="W432"/>
        </row>
        <row r="433">
          <cell r="A433"/>
          <cell r="O433">
            <v>96000000</v>
          </cell>
          <cell r="W433"/>
        </row>
        <row r="434">
          <cell r="A434"/>
          <cell r="O434" t="str">
            <v>N/A</v>
          </cell>
          <cell r="W434" t="str">
            <v>APROBADO POR FILTRO EL 22/01/2022</v>
          </cell>
        </row>
        <row r="435">
          <cell r="A435"/>
          <cell r="O435">
            <v>32517604</v>
          </cell>
          <cell r="W435"/>
        </row>
        <row r="436">
          <cell r="A436"/>
          <cell r="O436">
            <v>569431000</v>
          </cell>
          <cell r="W436" t="str">
            <v>APROBADO POR FILTRO EL 21/01/2022</v>
          </cell>
        </row>
        <row r="437">
          <cell r="A437"/>
          <cell r="O437">
            <v>44175728</v>
          </cell>
          <cell r="W437"/>
        </row>
        <row r="438">
          <cell r="A438"/>
          <cell r="O438">
            <v>1690150</v>
          </cell>
          <cell r="W438" t="str">
            <v>Las segundas observaciones se realizaron posterior  a la revisión de filtro, es decir el 22/01/2022</v>
          </cell>
        </row>
        <row r="439">
          <cell r="A439"/>
          <cell r="O439">
            <v>66935057</v>
          </cell>
          <cell r="W439"/>
        </row>
        <row r="440">
          <cell r="A440"/>
          <cell r="O440">
            <v>27572400</v>
          </cell>
          <cell r="W440" t="str">
            <v>Este proceso se realizara por invitación pública, de conformidad con reunión del 18-02-2022 efectuada en la sala de juntas de la DISP (Edwin Melo, Marelene, Jose Ordóñez, Laura Andrade, Magdalena Wiesner por celular y Alejandra Cisneros)</v>
          </cell>
        </row>
        <row r="441">
          <cell r="A441"/>
          <cell r="O441">
            <v>27572400</v>
          </cell>
          <cell r="W441"/>
        </row>
        <row r="442">
          <cell r="A442"/>
          <cell r="O442">
            <v>7469200</v>
          </cell>
          <cell r="W442"/>
        </row>
        <row r="443">
          <cell r="A443"/>
          <cell r="O443">
            <v>30672000</v>
          </cell>
          <cell r="W443"/>
        </row>
        <row r="444">
          <cell r="A444"/>
          <cell r="O444">
            <v>1757154</v>
          </cell>
          <cell r="W444"/>
        </row>
        <row r="445">
          <cell r="A445"/>
          <cell r="O445">
            <v>11758500</v>
          </cell>
          <cell r="W445"/>
        </row>
        <row r="446">
          <cell r="A446"/>
          <cell r="O446">
            <v>53100000</v>
          </cell>
          <cell r="W446"/>
        </row>
        <row r="447">
          <cell r="A447"/>
          <cell r="O447">
            <v>2000000</v>
          </cell>
          <cell r="W447"/>
        </row>
        <row r="448">
          <cell r="A448"/>
          <cell r="O448">
            <v>25440000</v>
          </cell>
          <cell r="W448"/>
        </row>
        <row r="449">
          <cell r="A449"/>
          <cell r="O449">
            <v>12373240</v>
          </cell>
          <cell r="W449"/>
        </row>
        <row r="450">
          <cell r="A450"/>
          <cell r="O450">
            <v>28800000</v>
          </cell>
          <cell r="W450"/>
        </row>
        <row r="451">
          <cell r="A451"/>
          <cell r="O451">
            <v>129600000</v>
          </cell>
          <cell r="W451"/>
        </row>
        <row r="452">
          <cell r="A452"/>
          <cell r="O452">
            <v>11000000</v>
          </cell>
          <cell r="W452" t="str">
            <v>APROBADO POR FILTRO EL 17/01/2022</v>
          </cell>
        </row>
        <row r="453">
          <cell r="A453"/>
          <cell r="O453">
            <v>50000000</v>
          </cell>
          <cell r="W453"/>
        </row>
        <row r="454">
          <cell r="A454"/>
          <cell r="O454">
            <v>23200000</v>
          </cell>
          <cell r="W454"/>
        </row>
        <row r="455">
          <cell r="A455"/>
          <cell r="O455">
            <v>28000000</v>
          </cell>
          <cell r="W455"/>
        </row>
        <row r="456">
          <cell r="A456"/>
          <cell r="O456">
            <v>23200000</v>
          </cell>
          <cell r="W456"/>
        </row>
        <row r="457">
          <cell r="A457"/>
          <cell r="O457">
            <v>25000000</v>
          </cell>
          <cell r="W457" t="str">
            <v>Las segundas observaciones se realizaron posterior  a la revisión de filtro, es decir el 22/01/2022</v>
          </cell>
        </row>
        <row r="458">
          <cell r="A458"/>
          <cell r="O458">
            <v>19440000</v>
          </cell>
          <cell r="W458" t="str">
            <v>Enviado a revisión del área el día 7/01/2022</v>
          </cell>
        </row>
        <row r="459">
          <cell r="A459"/>
          <cell r="O459">
            <v>50000000</v>
          </cell>
          <cell r="W459" t="str">
            <v>Enviado a revisión del área el día 6/01/2022</v>
          </cell>
        </row>
        <row r="460">
          <cell r="A460"/>
          <cell r="O460">
            <v>17280000</v>
          </cell>
          <cell r="W460" t="str">
            <v>APROBADO POR FILTRO EL 20/01/2022</v>
          </cell>
        </row>
        <row r="461">
          <cell r="A461"/>
          <cell r="O461">
            <v>16200000</v>
          </cell>
          <cell r="W461" t="str">
            <v>APROBADO POR FILTRO EL 21/01/2022</v>
          </cell>
        </row>
        <row r="462">
          <cell r="A462"/>
          <cell r="O462">
            <v>52500000</v>
          </cell>
          <cell r="W462" t="str">
            <v>Las segundas observaciones se realizaron posterior  a la revisión de filtro, es decir el 18/01/2022.
El area tecnica responde a las segundas observaciones el 21/01/2022, queda para ultima revisión el 25/01/2022</v>
          </cell>
        </row>
        <row r="463">
          <cell r="A463"/>
          <cell r="O463">
            <v>76320000</v>
          </cell>
          <cell r="W463"/>
        </row>
        <row r="464">
          <cell r="A464"/>
          <cell r="O464">
            <v>20800000</v>
          </cell>
          <cell r="W464"/>
        </row>
        <row r="465">
          <cell r="A465"/>
          <cell r="O465">
            <v>50400000</v>
          </cell>
          <cell r="W465"/>
        </row>
        <row r="466">
          <cell r="A466"/>
          <cell r="O466">
            <v>114000000</v>
          </cell>
          <cell r="W466"/>
        </row>
        <row r="467">
          <cell r="A467"/>
          <cell r="O467">
            <v>124115000</v>
          </cell>
          <cell r="W467"/>
        </row>
        <row r="468">
          <cell r="A468"/>
          <cell r="O468">
            <v>50400000</v>
          </cell>
          <cell r="W468"/>
        </row>
        <row r="469">
          <cell r="A469"/>
          <cell r="O469">
            <v>31500000</v>
          </cell>
          <cell r="W469"/>
        </row>
        <row r="470">
          <cell r="A470"/>
          <cell r="O470">
            <v>36000000</v>
          </cell>
          <cell r="W470"/>
        </row>
        <row r="471">
          <cell r="A471"/>
          <cell r="O471">
            <v>36000000</v>
          </cell>
          <cell r="W471"/>
        </row>
        <row r="472">
          <cell r="A472"/>
          <cell r="O472">
            <v>50400000</v>
          </cell>
          <cell r="W472"/>
        </row>
        <row r="473">
          <cell r="A473"/>
          <cell r="O473">
            <v>50400000</v>
          </cell>
          <cell r="W473"/>
        </row>
        <row r="474">
          <cell r="A474"/>
          <cell r="O474">
            <v>36000000</v>
          </cell>
          <cell r="W474"/>
        </row>
        <row r="475">
          <cell r="A475"/>
          <cell r="O475">
            <v>26650000</v>
          </cell>
          <cell r="W475"/>
        </row>
        <row r="476">
          <cell r="A476"/>
          <cell r="O476">
            <v>12240000</v>
          </cell>
          <cell r="W476"/>
        </row>
        <row r="477">
          <cell r="A477"/>
          <cell r="O477">
            <v>15840000</v>
          </cell>
          <cell r="W477"/>
        </row>
        <row r="478">
          <cell r="A478"/>
          <cell r="O478">
            <v>16380000</v>
          </cell>
          <cell r="W478"/>
        </row>
        <row r="479">
          <cell r="A479"/>
          <cell r="O479">
            <v>21720000</v>
          </cell>
          <cell r="W479"/>
        </row>
        <row r="480">
          <cell r="A480"/>
          <cell r="O480">
            <v>42000000</v>
          </cell>
          <cell r="W480"/>
        </row>
        <row r="481">
          <cell r="A481"/>
          <cell r="O481">
            <v>42000000</v>
          </cell>
          <cell r="W481"/>
        </row>
        <row r="482">
          <cell r="A482"/>
          <cell r="O482">
            <v>42000000</v>
          </cell>
          <cell r="W482"/>
        </row>
        <row r="483">
          <cell r="A483"/>
          <cell r="O483">
            <v>42000000</v>
          </cell>
          <cell r="W483"/>
        </row>
        <row r="484">
          <cell r="A484"/>
          <cell r="O484">
            <v>42000000</v>
          </cell>
          <cell r="W484"/>
        </row>
        <row r="485">
          <cell r="A485"/>
          <cell r="O485">
            <v>42000000</v>
          </cell>
          <cell r="W485"/>
        </row>
        <row r="486">
          <cell r="A486"/>
          <cell r="O486">
            <v>42000000</v>
          </cell>
          <cell r="W486"/>
        </row>
        <row r="487">
          <cell r="A487"/>
          <cell r="O487">
            <v>47200004.439999998</v>
          </cell>
          <cell r="W487"/>
        </row>
        <row r="488">
          <cell r="A488"/>
          <cell r="O488">
            <v>24000000</v>
          </cell>
          <cell r="W488"/>
        </row>
        <row r="489">
          <cell r="A489"/>
          <cell r="O489">
            <v>47200004.439999998</v>
          </cell>
          <cell r="W489"/>
        </row>
        <row r="490">
          <cell r="A490"/>
          <cell r="O490"/>
          <cell r="W490"/>
        </row>
      </sheetData>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lany Esther Araque Ruiz" refreshedDate="45287.598317592594" createdVersion="8" refreshedVersion="8" minRefreshableVersion="3" recordCount="287" xr:uid="{862BE6F0-86B4-4FB3-88CA-F1063EBE7D08}">
  <cacheSource type="worksheet">
    <worksheetSource name="T_PA9"/>
  </cacheSource>
  <cacheFields count="19">
    <cacheField name="CÓDIGO" numFmtId="0">
      <sharedItems containsBlank="1" count="285">
        <m/>
        <s v="302-1"/>
        <s v="302-2"/>
        <s v="302-3"/>
        <s v="302-4"/>
        <s v="302-5"/>
        <s v="302-6"/>
        <s v="302-7"/>
        <s v="302-8"/>
        <s v="302-9"/>
        <s v="302-10"/>
        <s v="302-11"/>
        <s v="302-12"/>
        <s v="302-13"/>
        <s v="302-14"/>
        <s v="302-15"/>
        <s v="302-16"/>
        <s v="302-17"/>
        <s v="302-18"/>
        <s v="302-19"/>
        <s v="302-20"/>
        <s v="302-21"/>
        <s v="302-22"/>
        <s v="302-23"/>
        <s v="302-24"/>
        <s v="302-25"/>
        <s v="302-26"/>
        <s v="302-27"/>
        <s v="302-28"/>
        <s v="304-1"/>
        <s v="312-1"/>
        <s v="312-2"/>
        <s v="312-3"/>
        <s v="313-1"/>
        <s v="313-2"/>
        <s v="313-3"/>
        <s v="320-1"/>
        <s v="320-2"/>
        <s v="322-1"/>
        <s v="322-2"/>
        <s v="322-3"/>
        <s v="322-4"/>
        <s v="322-6"/>
        <s v="322-7"/>
        <s v="322-9"/>
        <s v="322-11"/>
        <s v="322-12"/>
        <s v="322-13"/>
        <s v="322-14"/>
        <s v="322-15"/>
        <s v="322-19"/>
        <s v="322-23"/>
        <s v="322-24"/>
        <s v="322-25"/>
        <s v="322-26"/>
        <s v="322-27"/>
        <s v="322-28"/>
        <s v="322-29"/>
        <s v="322-30"/>
        <s v="322-31"/>
        <s v="322-32"/>
        <s v="322-33"/>
        <s v="322-34"/>
        <s v="322-35"/>
        <s v="322-36"/>
        <s v="322-37"/>
        <s v="322-40"/>
        <s v="322-41"/>
        <s v="322-42"/>
        <s v="322-43"/>
        <s v="322-44"/>
        <s v="322-45"/>
        <s v="322-46"/>
        <s v="322-47"/>
        <s v="322-48"/>
        <s v="322-49"/>
        <s v="322-52"/>
        <s v="322-55"/>
        <s v="322-56"/>
        <s v="322-57"/>
        <s v="323-1"/>
        <s v="323-2"/>
        <s v="323-3"/>
        <s v="323-4"/>
        <s v="323-5"/>
        <s v="323-6"/>
        <s v="323-7"/>
        <s v="323-8"/>
        <s v="323-9"/>
        <s v="323-10"/>
        <s v="323-11"/>
        <s v="323-12"/>
        <s v="323-13"/>
        <s v="323-14"/>
        <s v="323-15"/>
        <s v="323-16"/>
        <s v="323-17"/>
        <s v="323-18"/>
        <s v="323-19"/>
        <s v="323-20"/>
        <s v="323-21"/>
        <s v="323-22"/>
        <s v="323-23"/>
        <s v="323-24"/>
        <s v="323-25"/>
        <s v="323-26"/>
        <s v="323-27"/>
        <s v="323-28"/>
        <s v="323-29"/>
        <s v="323-30"/>
        <s v="323-31"/>
        <s v="323-32"/>
        <s v="323-33"/>
        <s v="323-34"/>
        <s v="323-35"/>
        <s v="323-36"/>
        <s v="323-37"/>
        <s v="323-38"/>
        <s v="323-39"/>
        <s v="323-40"/>
        <s v="323-41"/>
        <s v="323-42"/>
        <s v="323-43"/>
        <s v="323-44"/>
        <s v="330-3-1"/>
        <s v="330-3-2"/>
        <s v="330-3-3"/>
        <s v="330-3-4"/>
        <s v="330-3-5"/>
        <s v="335-1"/>
        <s v="335-2"/>
        <s v="335-3"/>
        <s v="335-4"/>
        <s v="335-5"/>
        <s v="335-6"/>
        <s v="335-7"/>
        <s v="335-8"/>
        <s v="335-9"/>
        <s v="335-10"/>
        <s v="335-11"/>
        <s v="335-12"/>
        <s v="335-13"/>
        <s v="335-14"/>
        <s v="335-15"/>
        <s v="335-16"/>
        <s v="335-17"/>
        <s v="335-18"/>
        <s v="335-19"/>
        <s v="335-20"/>
        <s v="335-21"/>
        <s v="335-22"/>
        <s v="335-23"/>
        <s v="335-24"/>
        <s v="335-25"/>
        <s v="335-26"/>
        <s v="335-27"/>
        <s v="335-28"/>
        <s v="335-29"/>
        <s v="335-30"/>
        <s v="335-31"/>
        <s v="335-32"/>
        <s v="335-33"/>
        <s v="335-34"/>
        <s v="335-35"/>
        <s v="335-36"/>
        <s v="335-37"/>
        <s v="335-39"/>
        <s v="335-40"/>
        <s v="335-41"/>
        <s v="335-42"/>
        <s v="335-43"/>
        <s v="335-44"/>
        <s v="335-45"/>
        <s v="335-46"/>
        <s v="335-47"/>
        <s v="338-1"/>
        <s v="338-2"/>
        <s v="338-3"/>
        <s v="338-4"/>
        <s v="338-5"/>
        <s v="338-6"/>
        <s v="338-7"/>
        <s v="338-8"/>
        <s v="338-9"/>
        <s v="338-10"/>
        <s v="338-11"/>
        <s v="338-12"/>
        <s v="339-1"/>
        <s v="339-2"/>
        <s v="339-3"/>
        <s v="339-4"/>
        <s v="339-5"/>
        <s v="339-6"/>
        <s v="339-7"/>
        <s v="339-8"/>
        <s v="339-9"/>
        <s v="339-11"/>
        <s v="339-12"/>
        <s v="339-13"/>
        <s v="339-21"/>
        <s v="339-22"/>
        <s v="339-24"/>
        <s v="339-25"/>
        <s v="339-26"/>
        <s v="339-27"/>
        <s v="339-28"/>
        <s v="339-30"/>
        <s v="339-31"/>
        <s v="339-32"/>
        <s v="339-33"/>
        <s v="339-34"/>
        <s v="339-36"/>
        <s v="339-37"/>
        <s v="339-38"/>
        <s v="339-39"/>
        <s v="339-40"/>
        <s v="339-41"/>
        <s v="340-1"/>
        <s v="341-1"/>
        <s v="341-2"/>
        <s v="341-3"/>
        <s v="341-4"/>
        <s v="341-5"/>
        <s v="341-6"/>
        <s v="341-7"/>
        <s v="341-8"/>
        <s v="341-9"/>
        <s v="341-10"/>
        <s v="341-11"/>
        <s v="341-12"/>
        <s v="341-13"/>
        <s v="341-14"/>
        <s v="341-15"/>
        <s v="341-16"/>
        <s v="344-2"/>
        <s v="344-3"/>
        <s v="344-4"/>
        <s v="344-5"/>
        <s v="344-6"/>
        <s v="344-7"/>
        <s v="344-8"/>
        <s v="344-9"/>
        <s v="344-11"/>
        <s v="344-12"/>
        <s v="344-13"/>
        <s v="344-15"/>
        <s v="344-16"/>
        <s v="344-17"/>
        <s v="344-18"/>
        <s v="344-19"/>
        <s v="344-20"/>
        <s v="344-21"/>
        <s v="344-22"/>
        <s v="344-23"/>
        <s v="358-1"/>
        <s v="358-2"/>
        <s v="358-3"/>
        <s v="358-4"/>
        <s v="358-5"/>
        <s v="358-6"/>
        <s v="358-7"/>
        <s v="359-1"/>
        <s v="359-2"/>
        <s v="359-4"/>
        <s v="360-1"/>
        <s v="360-2"/>
        <s v="360-3"/>
        <s v="360-4"/>
        <s v="360-5"/>
        <s v="360-6"/>
        <s v="360-7"/>
        <s v="360-8"/>
        <s v="360-9"/>
        <s v="360-10"/>
        <s v="360-11"/>
        <s v="360-12"/>
        <s v="360-13"/>
        <s v="360-14"/>
        <s v="360-15"/>
        <s v="360-16"/>
        <s v="360-17"/>
        <s v="360-18"/>
        <s v="360-19"/>
        <s v="360-20"/>
        <s v="360-21"/>
      </sharedItems>
    </cacheField>
    <cacheField name="CONSECUTIVOS DE LOS PROYECTOS EJECUTADOS EN BASE DE RADICACIÓN" numFmtId="0">
      <sharedItems containsMixedTypes="1" containsNumber="1" containsInteger="1" minValue="265" maxValue="588"/>
    </cacheField>
    <cacheField name="DESCRIPCIÓN PROCESO EN BASE DE RADICACIÓN" numFmtId="0">
      <sharedItems count="234">
        <e v="#N/A"/>
        <s v="SOLICITUD DE CONTRATACION DANIELA LOZANO"/>
        <s v="Solicitud contratación Paola Vizcaino"/>
        <s v="Solicitud de contratación Carlos Humberto Fajardo Barajas"/>
        <s v="Solicitud contratación Laura Valentina Diaz Riveros"/>
        <s v="Solicitud de contratación Lina Maria Lopez Melendez"/>
        <s v="Solicitud de contratación abogadas para el FEI - Laura Andrade Arias"/>
        <s v="Solicitud de contratación abogadas para el FEI - Laura Victoria Hidalgo Yepes"/>
        <s v="Solicitud de contratación Laura Gabriela Diaz Peña"/>
        <s v="Solicitud de contratación Juan Carlos Figueroa Godoy"/>
        <s v="Solicitud de contratación Mabel Astrid Roa Pinzon"/>
        <s v="Solicitud de contratación Stephanie Alejandra Castañeda Triana"/>
        <s v="Solicitud de contratación Holman Ricardo Rojas Tuta"/>
        <s v="Solicitud de contratación GESTION DEL CONOCIMIENTO SWAP SAS"/>
        <s v="Solicitud de contratación Martha Ruby Realpe Rosero"/>
        <s v="Solicitud de contratación Ana Maria Valencia Hoyos"/>
        <s v="Solicitud de contratación Melany Esther Araque Ruiz"/>
        <s v="Solicitud de contratación Katherine Rocio Peña Lozano"/>
        <s v="Solicitud de contratación Carlos Mario Patarroyo Castillo"/>
        <s v="Solicitud de contratación Yesid Hernando Torres Barbosa"/>
        <s v="Solicitud de contratación Jorge Alfonso Restrepo Arango"/>
        <s v="Solicitud de contratación Karoll Fernanda Paez Ramirez"/>
        <s v="Solicitud de contratación Jose Gregorio Mojica Pacheco"/>
        <s v="Solicitud de contratación Luisa Fernanda Moyano"/>
        <s v="Solicitud de contratación Juan Felipe Urueña Calderon"/>
        <s v="Solicitud de Transacción contrato FEI-INS 139-2022 - Tecnologias Geneticas Ltda."/>
        <s v="Solicitud de contratación Marlene Ordoñez Pereira"/>
        <s v="Solicitud de contratación Brayan Steeven Castillo Ramos"/>
        <s v="Solicitud de contratación Silvia Carolina Figueroa Velandia"/>
        <s v="Solicitud contratación Leany Congote Giraldo"/>
        <s v="Solicitud de contratación Maria Camila Lesmes Parra"/>
        <s v="Solicitud de contratación Diana Alexandra Londoño Barbosa"/>
        <s v="Solicitud de contratación Ximena Castro Martinez"/>
        <s v="Solicitud de contratación Edna Carolina Avila Villabona"/>
        <s v="Solicitud de contratación proceso subasta inversa_x000a_ "/>
        <s v="Solicitud de contratación Yeison Stid Torres Rodríguez"/>
        <s v="Solicitud de contratación Sandra Patricia Silva Duarte"/>
        <s v="Solicitud de contratación Carlos Alberto Hernández Londoño"/>
        <s v="Solicitud proceso invitación cuantía menor - Sistema de sonido"/>
        <s v="Solicitud de contratación CREAMOS COLOMBIA"/>
        <s v="Solicitud de contratación ICONOI S.A. - SIVIGILA 4.0. (‘’Maternidad Segura’’ y Mantenimiento evolutivo)"/>
        <s v="Solicitud de contratación Edna Carolina Ávila Villabona"/>
        <s v="Solicitud de contratación Ximena Castro Martínez"/>
        <s v="Solicitud de contratación Víctor Eduardo Casallas Bedoya"/>
        <s v="Solicitud de contratación Taylor Humberto Diaz Herrera"/>
        <s v="Solicitud de contratación Oscar Giovanny Casas Lozano"/>
        <s v="Solicitud proceso invitación cuantía menor - Acampada COE"/>
        <s v="Solicitud de contratación Elsa María Beltrán Luengas"/>
        <s v="Solicitud de contratación Aura Liliana Torres Umbarila"/>
        <s v="Solicitud de contratación Yenifer Patricia Orobio Lerma"/>
        <s v="Solicitud de contratación María Victoria Riaño Sapuyes"/>
        <s v="Solicitud de contratación Jessika Alexandra Manrique Sánchez"/>
        <s v="Solicitud de contratación Laura María Berrio Parra"/>
        <s v="Solicitud de contratación Diana Carolina Urrego Ricaurte"/>
        <s v="Solicitud de contratación Luis José Torres Rojas"/>
        <s v="Solicitud de contratación Angelica María Zapata Matheus"/>
        <s v="Solicitud de contratación Natali Báez Cortes"/>
        <s v="Solicitud de contratación Karla Jimena Ortiz Lozano"/>
        <s v="Solicitud de contratación John Goot Moreno Amaya"/>
        <s v="Solicitud de contratación Lina Maria Gamboa"/>
        <s v="Solicitud de contratación Filomena Klinger Brahan"/>
        <s v="Proceso de contratación Sergio Andres Murillo Castro"/>
        <s v="Solicitud de contratación Luz Dary Quintero Torres"/>
        <s v="Solicitud de contratación Fabian Nicolás Moreno Anzola"/>
        <s v="Solicitud de contratación Arantxa Sánchez Ferreira"/>
        <s v="Solicitud de contratación Beatriz Núñez Diaz"/>
        <s v="Solicitud de contratación Edward Hernando Vargas Galindo"/>
        <s v="Solicitud de contratación Diana Carolina Moreno Aguilera"/>
        <s v="Solicitud de contratación Nicole Vargas García"/>
        <s v="Solicitud de contratación Juan Sebastian Velasquez Montoya"/>
        <s v="Solicitud de contratación Fabian Nicolas Moreno Anzola"/>
        <s v="Solicitud de cotización reactivos y elementos de laboratorio CDC"/>
        <s v="Solicitud de contratación WORLD BIOHAZTEC"/>
        <s v="Solicitud de contratación Capacitaciones Universidad del Bosque"/>
        <s v="Solicitud de contratación Karen Viviana Zabaleta Rodríguez"/>
        <s v="Solicitud de contratación Carlos Arturo Guzmán Quintero"/>
        <s v="Solicitud INVPRIV-FEI-010-2023 Adquisición equipos de cómputo, tabletas  y periféricos"/>
        <s v="Solicitud de contratación Paula Alejandra Quintero Cortes"/>
        <s v="Solicitud de contratación Liza Catalina Torres Vanegas"/>
        <s v="Solicitud de contratación Erik Anderson Perdomo Balaguera"/>
        <s v="Solicitud de contratación Sergio Mendez Verbel"/>
        <s v="Solicitud de contratación Julia Edith Almentero Correa"/>
        <s v="Solicitud de contratación Jaime Alberto Castro Diaz"/>
        <s v="Solicitud de contratación Eliana Blined Rodriguez Camacho"/>
        <s v="Solicitud de contratación Luisa Fernanda Trujillo Rivera"/>
        <s v="Solicitud de contratación Sammy Joe Duran Joya"/>
        <s v="Solicitud de contratación Ricardo Arturo Pinzon Nieto"/>
        <s v="Solicitud de contratación Astrid Catalina Florez Buitrago"/>
        <s v="Solicitud de contratación Orlando Jose Vallecia Paez"/>
        <s v="Solicitud de contratación Ricardo Fabian Fábregas Calao"/>
        <s v="Solicitud de contratación Alejandra Rodriguez Pacheco"/>
        <s v="Solicitud cotización ensayos clinicos"/>
        <s v="Solicitud de contratación Nelson Pinto Chacon"/>
        <s v="Solicitud de contratación Humberto Valdes Osorio"/>
        <s v="Solicitud de contratación Lili Karina Diaz Merchan"/>
        <s v="Solicitud de contratación Luisa Daniela Currea Cristancho"/>
        <s v="Solicitud de contratación Sandra Yolanda Peña Castillo"/>
        <s v="Solicitud de contratación Lina Paola Forero Pinzón"/>
        <s v="Solicitud de contratación Silvia Juliana Valdivieso Bohorquez"/>
        <s v="Solicitud de contratación Mónica Dayana Camacho Suarez"/>
        <s v="Solicitud de contratación Maria Deby Rincon Rojas"/>
        <s v="Solicitud de contratación Maria Fernanda Teran Niño"/>
        <s v="Solicitud de contratación Amalia Rodriguez Ortiz"/>
        <s v="Solicitud de contratación Yaneth Stefania Becerra Fajardo"/>
        <s v="Solicitud de contratación Sandra Milena Figueroa Rincon"/>
        <s v="Solicitud de contratación Matias Miguel Angel Osorio Sepulveda"/>
        <s v="Solicitud de contratación Jenifer Vanesa Espinosa Bernal"/>
        <s v="Solicitud de contratación Gina Jimena Cely Avila"/>
        <s v="Solicitud de contratación Rosi Gineyda Barrera Velasco"/>
        <s v="Solicitud de contratación Diana Carolina Lopez Achury"/>
        <s v="Solicitud de contratación Juan Felipe Porras Villamil"/>
        <s v="Solicitud de contratación Claudia Yaneth Rincon Acevedo"/>
        <s v="Solicitud de contratación Kevin Jonathan Torres Castillo"/>
        <s v="Solicitud de contratación Laura Camila Ospina Castro"/>
        <s v="Solicitud de contratación Angélica Maria Cruz Perez"/>
        <s v="Solicitud proceso Invitación Privada - Adquirir equipos de cómputo y licencia software COVIDENCE"/>
        <s v="Solicitud de contratación Ana Beatriz Vásquez Rodríguez"/>
        <s v="Solicitud de contratación Jesica Smith Rodríguez López"/>
        <s v="Solicitud proceso invitación cuantía menor - Acampada, Patinetas eléctricas y Cascos de seguridad"/>
        <s v="Solicitud de contratación Capacitación Bioinformática y filogenética"/>
        <s v="Solicitud de contratación Damaris Constanza Heredia Melo"/>
        <s v="Solicitud cotización por ciencia y tecnologia - Modernización Aulas"/>
        <s v="Solicitud contrato interadministrativo SOCIEDAD TEQUENDAMA SA"/>
        <s v="Solicitud cotización por ciencia y tecnologia - Editorial"/>
        <s v="Solicitud de contratación Aula Virtual - Universidad Distrital"/>
        <s v="Solicitud cotización por ciencia y tecnologia - Infraestructura Tecnológica"/>
        <s v="Solicitud cotización por ciencia y tecnologia - Equipos de realidad virtual y gamificación"/>
        <s v="Solicitud de contratación Andrés Jehu Holguín Acevedo"/>
        <s v="Solicitud de contratación Juliana Vanessa Rincon Lopez"/>
        <s v="Solicitud proceso invitación cuantía menor - Adquisición de mobiliario "/>
        <s v="Solicitud de contratación Yuri Andrea Vargas Martinez"/>
        <s v="Solicitud de contratación Jeimmy Lucia Benavides Ortegon"/>
        <s v="Solicitud de contratación Daren Estip Barreto Fonseca"/>
        <s v="Solicitud de contratación Maria Nathalia Vargas Florez"/>
        <s v="Solicitud cotización por ciencia y tecnologia - Equipos de Laboratorio Redes"/>
        <s v="Solicitud de contratación Martha Cristina Santana León"/>
        <s v="Solicitud de contratación Maria Carolina Bonilla Pineda"/>
        <s v="Solicitud de contratación Andrea Garcia Salazar"/>
        <s v="Solicitud de contratación Dayner Fabian Vacca Lascarro"/>
        <s v="Solicitud de contratación Andrea Del Pilar Bermudez Forero"/>
        <s v="Solicitud de contratación Johana Osorio Usaquen"/>
        <s v="Solicitud de contratación Diana Carolina Madariaga Florez"/>
        <s v="Solicitud de contratación Karls Michel Roa Bejarano"/>
        <s v="Solicitud de contratación Andrea Jineth Rodriguez Reyes"/>
        <s v="Solicitud de contratación Alejandra Velásquez Morales"/>
        <s v="Solicitud de contratación Liliana Judith Coronado Ortega"/>
        <s v="Solicitud de contratación Lyda Marlen Criollo Alvarado"/>
        <s v="Solicitud de contratación Jorge Enrique Villalobos Espinosa"/>
        <s v="Solicitud de contratación Claudia Patricia Roncancio Melgarejo"/>
        <s v="Solicitud contratación Deccy Magnolia Gonzalez Ruge"/>
        <s v="Solicitud contratación Javier Fernando Borbón Ramos"/>
        <s v="SOLICITUD DE CONTRATACIÓN Jacqueline Espinosa Martinez"/>
        <s v="Proceso de contratación Liliana Judith Coronado"/>
        <s v="Solicitud cotización adquisición de equipos de laboratorio CDC"/>
        <s v="Solicitud de contratación Luis Caicedo Valbuena"/>
        <s v="Solicitud cotización por ciencia y tecnologia - Ciberseguridad"/>
        <s v="Solicitud cotización por ciencia y tecnologia - Vigilancia Participativa"/>
        <s v="Solicitud de contratación Nicole Vargas Garcia"/>
        <s v="Solicitud de contratación Arantxa Sanchez Ferreira"/>
        <s v="Solicitud de contratación Beatriz Nuñez Diaz"/>
        <s v="AÚN NO ESTÁ RADICADO"/>
        <s v="Solicitud adquisición insumos, reactivos y equipos laboratorio de micología del INS"/>
        <s v="Solicitud de contratación Mauricio Prieto Peña"/>
        <s v="Solicitud proceso invitación cuantía menor - Adquisición Insumos y Reactivos "/>
        <s v="Proceso de contratación José Armín Ordoñez Castillo"/>
        <s v="Solicitud contratación Jesus Emilio Ayala"/>
        <s v="Solicitud de contratación Angela Nathalia Sepulveda Gutierrez"/>
        <s v="Solicitud de contratación Oscar Fabian Encinales Rodríguez"/>
        <s v="Solicitud de contratación Maira Lyseth Alvarado Casas"/>
        <s v="Solicitud de contratación Diana Carolina González Galindo"/>
        <s v="Solicitud de contratación Diana Susana Lizarazo Vasquez"/>
        <s v="Solicitud proceso invitación cuantía menor - Adquirir tabletas e impresora de etiquetas "/>
        <s v="Solicitud de contratación Yancy Milena Molina Botia"/>
        <s v="Solicitud de contratación Karina Ines Torres Caballero"/>
        <s v="Solicitud de contratación Diana Carolina Di Filippo Villa"/>
        <s v="Solicitud de contratación Mishelle Cuello Mejia"/>
        <s v="Solicitud de contratación Wendy Lorena Rios Guzmán"/>
        <s v="Solicitud de contratación Angela Patricia Pacheco Gaitan"/>
        <s v="Solicitud Proceso Adquisición de Equipo TapeStation SANITAS S.A.S"/>
        <s v="Solicitud proceso invitación cuantía menor - Adquirir refrigerador/congelador"/>
        <s v="Solicitud proceso invitación cuantía menor - Equipo Laboratorio CDC"/>
        <s v="Solicitud de contratación Curso Buenas Prácticas Clínicas"/>
        <s v="Solicitud contratación Sandra Marina Ariza Matiz"/>
        <s v="Solicitud de contratación Luz Aleida Moreno Soto"/>
        <s v="Solicitud Proceso Contratación Marbin Castillo Hinestroza"/>
        <s v="Solicitud Proceso Adquisición de Equipo TapeStation 4150"/>
        <s v="Solicitud de contratación Rosa Emilia Palacios Gamboa"/>
        <s v="Solicitud de contratación Aravy Geohanna Suarez Jurado"/>
        <s v="QUIMITRONICA SAS Solicitud adquisición de Insumos y Reactivos seminario Universidad Harvard"/>
        <s v="Solicitud proceso invitación cuantía menor - Papelería"/>
        <s v="Solicitud proceso invitación cuantía menor - Licencia"/>
        <s v="Solicitud de contratación Jesika Eliset Duarte Vega"/>
        <s v="Solicitud de Transacción contrato FEI-INS 074-2023 - COMERCIALIZADORA CB MEDICAL SAS"/>
        <s v="Solicitud proceso invitación cuantía menor - Adquisición reactivos para fortalecimiento de la vigilancia molecular"/>
        <s v="Solicitud proceso invitación cuantía menor - Compra estación para PCR"/>
        <s v="Solicitud de contratación Lisset Tatiana Mendez Malagon"/>
        <s v="Solicitud de contratación Jhon Alexander Chaparro Lemus"/>
        <s v="Solicitud de contratación Gabriel Roberto Jimenez Martinez"/>
        <s v="Solicitud de contratación Laura Victoria Ortiz Lozada"/>
        <s v="Solicitud de contratación Lady Alexandra Castillo Vargas"/>
        <s v="Solicitud de contratación Leonor Alvarez Pachon"/>
        <s v="Solicitud de contratación Valeria Herrera Villamizar"/>
        <s v="Solicitud de contratación Jhonnathan Samuel Galindo Peña"/>
        <s v="Solicitud de contratación Dora Mariela Callejas Ortega"/>
        <s v="Solicitud de contratación Aylin Ydalmy Agudelo Cardona"/>
        <s v="Solicitud de contratación Manuel Alejandro Jimenez Salamanca"/>
        <s v="Solicitud de contratación Claudia Patricia Mora Aguirre"/>
        <s v="Solicitud de contratación Sandra Milena Rivera Vargas"/>
        <s v="Solicitud de contratación Ivonnie Adriana Astrid Alayon Calderon"/>
        <s v="Solicitud de contratación Yenys Marcela Regino Ruenes"/>
        <s v="Solicitud de contratación Yuly Alexandra Loaiza Malambo"/>
        <s v="Solicitud de contratación Hermes Jacobo Aguillon Chindoy"/>
        <s v="Solicitud de contratación Katerine Gomez Tovar"/>
        <s v="Solicitud de contratación Maria Camila Jurado Guacaneme"/>
        <s v="Solicitud de contratación David Alejandro Alvear Zapata"/>
        <s v="Solicitud contratación María Alejandra García Espitia"/>
        <s v="EQUIPOS Y LABORATORIO DE COLOMBIA SAS Solicitud de cotización_adquisición de Reactivos, Elementos e Insumos de laboratorio - Instituto Sanger"/>
        <s v="Solicitud de contratación Yuceiry Zarate Martinez"/>
        <s v="Solicitud de contratación Andres Fabian Vargas Torres"/>
        <s v="Solicitud de contratación Jessica Ivon Moreno Hernandez"/>
        <s v="Solicitud de contratación Julieth Carolina Gamba Calderon"/>
        <s v="Solicitud de contratación Johanna Marcela Cordoba Pinto"/>
        <s v="Solicitud de contratación Maria Alejandra Gutierrez Santander"/>
        <s v="Solicitud de contratación Leidi Lorena Murcia Mendoza"/>
        <s v="Solicitud cotización suplies"/>
        <s v="Solicitud cotización suministros - equipos"/>
        <s v="Solicitud cotización Equipos y Suministros de Laboratorio"/>
        <s v="Solicitud de contratación Diego Alfonso Arango Castiblanco"/>
        <s v="Solicitud proceso invitación cuantía menor - Compra Incubadora de Laboratorio "/>
        <s v="Solicitud de contratación Andrés Fabian Vargas Torres"/>
        <s v="Solicitud de contratación Johanna Marcela Córdoba Pinto"/>
        <s v="Solicitud de contratación Julieth Carolina Gamba Calderón"/>
        <s v="Solicitud de contratación Yuceiry Zárate Martínez"/>
        <s v="Solicitud de contratación María Alejandra Gutiérrez Santander"/>
      </sharedItems>
    </cacheField>
    <cacheField name="SIFI RADICACIÓN" numFmtId="0">
      <sharedItems containsMixedTypes="1" containsNumber="1" containsInteger="1" minValue="302" maxValue="378"/>
    </cacheField>
    <cacheField name="DIRECCIÓN SOLICITANTE" numFmtId="0">
      <sharedItems containsBlank="1" count="8">
        <m/>
        <s v="FEI- SECRETARIA G."/>
        <s v="DIR. PRODUCCIÓN"/>
        <s v="DIR. INVESTIGACIÓN"/>
        <s v="DIR. REDES"/>
        <s v="DIR. VIGILANCIA "/>
        <s v="COORDINACIÓN GRUPO FEI" u="1"/>
        <s v="FEI" u="1"/>
      </sharedItems>
    </cacheField>
    <cacheField name="PROYECTO/SIFI" numFmtId="0">
      <sharedItems containsBlank="1" count="18">
        <m/>
        <s v="302 FEI"/>
        <s v="304   BIOQUIMICA"/>
        <s v="312   BIOBANCOS"/>
        <s v="313   ENTOMOLOGÍA"/>
        <s v="320   CDC2 | INVESTIGACION"/>
        <s v="322   CDC1| NO INVEST. - NO COVID-19"/>
        <s v="335   CDC1 | NO INVEST. - COVID-19"/>
        <s v="323   CHAGAS"/>
        <s v="330-3 MINISTERIO DE TRABAJO"/>
        <s v="338   CDC3 | NO INVEST. - MICOTICAS"/>
        <s v="339   CDC2 | INVESTIGACION"/>
        <s v="340   OMS | ShORRT "/>
        <s v="341   HARVARD | MALARIA"/>
        <s v="344   CDC2 | INVESTIGACION"/>
        <s v="358   TENIASIS CISTERCERCOSIS"/>
        <s v="359   CARACTERISTICAS MOLECULARES"/>
        <s v="360   CDC4 | NO INVEST. - NO COVID 19"/>
      </sharedItems>
    </cacheField>
    <cacheField name="DESCRIPCIÓN / OBJETO" numFmtId="0">
      <sharedItems containsMixedTypes="1" containsNumber="1" containsInteger="1" minValue="0" maxValue="0" longText="1"/>
    </cacheField>
    <cacheField name="fecha" numFmtId="14">
      <sharedItems containsDate="1" containsMixedTypes="1" minDate="2023-01-06T00:00:00" maxDate="2023-12-23T00:00:00"/>
    </cacheField>
    <cacheField name="MES ESTIMADO DE _x000a_INICIO DEL PROCESO" numFmtId="0">
      <sharedItems containsBlank="1" count="17">
        <m/>
        <s v="ENERO "/>
        <s v="FEBRERO "/>
        <s v="MARZO "/>
        <s v="ABRIL "/>
        <s v="MAYO "/>
        <s v="JUNIO"/>
        <s v="JULIO"/>
        <s v="SEPTIEMBRE "/>
        <s v="OCTUBRE"/>
        <s v="NOVIEMBRE "/>
        <s v="DICIEMBRE "/>
        <s v="AGOSTO "/>
        <e v="#N/A" u="1"/>
        <s v="DICIEMBRE" u="1"/>
        <s v="NOVIEMBRE" u="1"/>
        <s v="ABRIL" u="1"/>
      </sharedItems>
    </cacheField>
    <cacheField name="MES RADICADO DEL PROCESO EN EL FEI" numFmtId="0">
      <sharedItems containsBlank="1"/>
    </cacheField>
    <cacheField name="ESTADO ACTUAL DEL PROCESO" numFmtId="0">
      <sharedItems containsBlank="1" count="5">
        <m/>
        <s v="RADICADO EN FIDUCIARIA"/>
        <s v="FALLIDO"/>
        <s v="ESTÁ EN EJECUCIÓN POR EL FEI"/>
        <s v="NO ESTÁ RADICADO EN EL FEI"/>
      </sharedItems>
    </cacheField>
    <cacheField name="FECHA INSTRUCCIÓN" numFmtId="14">
      <sharedItems containsDate="1" containsMixedTypes="1" minDate="1899-12-30T00:00:00" maxDate="2023-12-26T00:00:00"/>
    </cacheField>
    <cacheField name="MODALIDAD_x000a_CONTRACTUAL" numFmtId="0">
      <sharedItems containsBlank="1"/>
    </cacheField>
    <cacheField name="TRAMITE2" numFmtId="0">
      <sharedItems/>
    </cacheField>
    <cacheField name="VALOR TOTAL _x000a_ESTIMADO" numFmtId="0">
      <sharedItems containsBlank="1" containsMixedTypes="1" containsNumber="1" minValue="2645500" maxValue="1800000000"/>
    </cacheField>
    <cacheField name="VALOR RADICADO AL FEI" numFmtId="0">
      <sharedItems containsBlank="1" containsMixedTypes="1" containsNumber="1" minValue="1358500" maxValue="2754468569"/>
    </cacheField>
    <cacheField name="ESTADO FINAL VALOR TOTAL RADICADO" numFmtId="0">
      <sharedItems containsBlank="1" containsMixedTypes="1" containsNumber="1" minValue="1358500" maxValue="2026099180.3499999"/>
    </cacheField>
    <cacheField name="OBSERVACIONES DEL ÁREA TÉCNICA" numFmtId="0">
      <sharedItems containsBlank="1" longText="1"/>
    </cacheField>
    <cacheField name="DATOS DE CONTACTO DEL RESPONSABLE" numFmtId="0">
      <sharedItems containsBlank="1"/>
    </cacheField>
  </cacheFields>
  <extLst>
    <ext xmlns:x14="http://schemas.microsoft.com/office/spreadsheetml/2009/9/main" uri="{725AE2AE-9491-48be-B2B4-4EB974FC3084}">
      <x14:pivotCacheDefinition pivotCacheId="21221612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7">
  <r>
    <x v="0"/>
    <e v="#N/A"/>
    <x v="0"/>
    <e v="#N/A"/>
    <x v="0"/>
    <x v="0"/>
    <e v="#N/A"/>
    <e v="#N/A"/>
    <x v="0"/>
    <m/>
    <x v="0"/>
    <e v="#N/A"/>
    <m/>
    <e v="#N/A"/>
    <m/>
    <m/>
    <m/>
    <m/>
    <m/>
  </r>
  <r>
    <x v="1"/>
    <n v="270"/>
    <x v="1"/>
    <n v="302"/>
    <x v="1"/>
    <x v="1"/>
    <s v="Apoyar y asesorar jurídicamente al Grupo Fondo Especial para Investigaciones-FEIdel Instituto Nacional de Salud,en la revisión de procesos de adquisición de bienes y serviciosde acuerdo a la necesidades planificadas para la vigencia 2023."/>
    <d v="2023-01-17T00:00:00"/>
    <x v="1"/>
    <s v="ENERO "/>
    <x v="1"/>
    <d v="1899-12-30T00:00:00"/>
    <s v="PRESTACIÓN DE SERVICIOS PROFESIONALES Y DE APOYO"/>
    <s v="Directa prestación de servicios"/>
    <n v="65000000"/>
    <n v="65000000"/>
    <n v="65000000"/>
    <m/>
    <s v="Nombre: Yohana Patricia Palacios Renteria_x000a_Telefono: ext. 1336_x000a_Email: ypalacios@ins.gov.co"/>
  </r>
  <r>
    <x v="2"/>
    <n v="276"/>
    <x v="2"/>
    <n v="302"/>
    <x v="1"/>
    <x v="1"/>
    <s v="Asesorar al FEI y a la Secretaria General en las acciones relacionadas con las políticas de gestión administrativa y ejecución de acciones para el fortalecimiento y mantenimiento del Sistema Integrado de Gestión, articulado al cumplimiento de responsabilidades asociadas al Modelo Integrado de Planeación y Gestión._x000a__x000a_"/>
    <d v="2023-01-25T00:00:00"/>
    <x v="1"/>
    <s v="ENERO "/>
    <x v="1"/>
    <d v="1899-12-30T00:00:00"/>
    <s v="PRESTACIÓN DE SERVICIOS PROFESIONALES Y DE APOYO"/>
    <s v="Directa prestación de servicios"/>
    <n v="60000000"/>
    <n v="60000000"/>
    <n v="60000000"/>
    <m/>
    <s v="Nombre: Yohana Patricia Palacios Renteria_x000a_Telefono: ext. 1336_x000a_Email: ypalacios@ins.gov.co"/>
  </r>
  <r>
    <x v="3"/>
    <n v="279"/>
    <x v="3"/>
    <n v="302"/>
    <x v="1"/>
    <x v="1"/>
    <s v="Apoyar y asesorar jurídicamente al Grupo Fondo Especial para Investigaciones-FEI del Instituto Nacional de Salud, en la revisión de procesos de adquisición de bienes y servicios de acuerdo a la necesidades planificadas para la vigencia 2023."/>
    <d v="2023-01-26T00:00:00"/>
    <x v="1"/>
    <s v="ENERO "/>
    <x v="1"/>
    <d v="1899-12-30T00:00:00"/>
    <s v="PRESTACIÓN DE SERVICIOS PROFESIONALES Y DE APOYO"/>
    <s v="Directa prestación de servicios"/>
    <n v="65000000"/>
    <n v="65000000"/>
    <n v="65000000"/>
    <m/>
    <s v="Nombre: Yohana Patricia Palacios Renteria_x000a_Telefono: ext. 1336_x000a_Email: ypalacios@ins.gov.co"/>
  </r>
  <r>
    <x v="4"/>
    <n v="284"/>
    <x v="4"/>
    <n v="302"/>
    <x v="1"/>
    <x v="1"/>
    <s v="Apoyar al FEI en la gestión de revisión documental para tramites contractuales con los recursos del patrimonio autónomo."/>
    <d v="2023-02-01T00:00:00"/>
    <x v="2"/>
    <s v="FEBRERO "/>
    <x v="1"/>
    <d v="1899-12-30T00:00:00"/>
    <s v="PRESTACIÓN DE SERVICIOS PROFESIONALES Y DE APOYO"/>
    <s v="Directa prestación de servicios"/>
    <n v="16320000"/>
    <n v="16320000"/>
    <n v="16320000"/>
    <m/>
    <s v="Nombre: Yohana Patricia Palacios Renteria_x000a_Telefono: ext. 1336_x000a_Email: ypalacios@ins.gov.co"/>
  </r>
  <r>
    <x v="5"/>
    <n v="290"/>
    <x v="5"/>
    <n v="302"/>
    <x v="1"/>
    <x v="1"/>
    <s v="Prestar servicios profesionales a la Secretaria General y al Grupo Fondo Especial para Investigaciones-FEI del Instituto Nacional de Salud, en el acompañamiento contractual, jurídico y apoyo administrativo que sea requerido para la vigencia 2023. "/>
    <d v="2023-02-10T00:00:00"/>
    <x v="2"/>
    <s v="FEBRERO "/>
    <x v="1"/>
    <d v="2023-03-01T00:00:00"/>
    <s v="PRESTACIÓN DE SERVICIOS PROFESIONALES Y DE APOYO"/>
    <s v="Directa prestación de servicios"/>
    <n v="62500000"/>
    <n v="62500000"/>
    <n v="62500000"/>
    <m/>
    <s v="Nombre: Yohana Patricia Palacios Renteria_x000a_Telefono: ext. 1336_x000a_Email: ypalacios@ins.gov.co"/>
  </r>
  <r>
    <x v="6"/>
    <s v="305-1"/>
    <x v="6"/>
    <n v="302"/>
    <x v="1"/>
    <x v="1"/>
    <s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
    <d v="2023-02-16T00:00:00"/>
    <x v="2"/>
    <s v="FEBRERO "/>
    <x v="1"/>
    <d v="1899-12-30T00:00:00"/>
    <s v="PRESTACIÓN DE SERVICIOS PROFESIONALES Y DE APOYO"/>
    <s v="Directa prestación de servicios"/>
    <n v="50000000"/>
    <n v="50000000"/>
    <n v="50000000"/>
    <m/>
    <s v="Nombre: Yohana Patricia Palacios Renteria_x000a_Telefono: ext. 1336_x000a_Email: ypalacios@ins.gov.co"/>
  </r>
  <r>
    <x v="7"/>
    <s v="305-2"/>
    <x v="7"/>
    <n v="302"/>
    <x v="1"/>
    <x v="1"/>
    <s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
    <d v="2023-02-16T00:00:00"/>
    <x v="2"/>
    <s v="FEBRERO "/>
    <x v="1"/>
    <d v="1899-12-30T00:00:00"/>
    <s v="PRESTACIÓN DE SERVICIOS PROFESIONALES Y DE APOYO"/>
    <s v="Directa prestación de servicios"/>
    <n v="50000000"/>
    <n v="50000000"/>
    <n v="50000000"/>
    <m/>
    <s v="Nombre: Yohana Patricia Palacios Renteria_x000a_Telefono: ext. 1336_x000a_Email: ypalacios@ins.gov.co"/>
  </r>
  <r>
    <x v="8"/>
    <n v="327"/>
    <x v="8"/>
    <n v="302"/>
    <x v="1"/>
    <x v="1"/>
    <s v="Prestar servicios profesionales al Grupo Fondo Especial para Investigaciones-FEI del Instituto Nacional de Salud, en la ejecución y seguimiento de las actividades administrativas y gestión de pagos, dentro el marco legal aplicable al Fondo y de conformidad con los términos de los proyectos que integran el Patrimonio Autónomo._x000a__x000a_"/>
    <d v="2023-03-31T00:00:00"/>
    <x v="3"/>
    <s v="MARZO "/>
    <x v="1"/>
    <d v="2023-04-10T00:00:00"/>
    <s v="PRESTACIÓN DE SERVICIOS PROFESIONALES Y DE APOYO"/>
    <s v="Directa prestación de servicios"/>
    <n v="46800000"/>
    <n v="46800000"/>
    <n v="46800000"/>
    <m/>
    <s v="Nombre: Yohana Patricia Palacios Renteria_x000a_Telefono: ext. 1336_x000a_Email: ypalacios@ins.gov.co"/>
  </r>
  <r>
    <x v="9"/>
    <n v="340"/>
    <x v="9"/>
    <n v="302"/>
    <x v="1"/>
    <x v="1"/>
    <s v="Prestar servicios profesionales especializados a la Secretaria General en el acompañamiento y asistencia técnica para el fortalecimiento de la Entidad en el marco de los procesos y proyectos que se requieren para la debida gestión del Instituto Nacional de Salud. "/>
    <d v="2023-04-17T00:00:00"/>
    <x v="4"/>
    <s v="ABRIL "/>
    <x v="1"/>
    <d v="2023-04-19T00:00:00"/>
    <s v="PRESTACIÓN DE SERVICIOS PROFESIONALES Y DE APOYO"/>
    <s v="Directa prestación de servicios"/>
    <n v="54000000"/>
    <n v="54000000"/>
    <n v="54000000"/>
    <m/>
    <s v="Nombre: Yohana Patricia Palacios Renteria_x000a_Telefono: ext. 1336_x000a_Email: ypalacios@ins.gov.co"/>
  </r>
  <r>
    <x v="10"/>
    <n v="341"/>
    <x v="10"/>
    <n v="302"/>
    <x v="1"/>
    <x v="1"/>
    <s v="Apoyar la gestión del Grupo Fondo Especial para Investigaciones-FEI en especial todo lo relacionado con actividades administrativas, documentales y precontractuales, en el marco de la ejecución de los proyectos cuyos recursos se encuentran en el patrimonio autónomo FEI."/>
    <d v="2023-04-18T00:00:00"/>
    <x v="4"/>
    <s v="ABRIL "/>
    <x v="1"/>
    <d v="2023-05-05T00:00:00"/>
    <s v="PRESTACIÓN DE SERVICIOS PROFESIONALES Y DE APOYO"/>
    <s v="Directa prestación de servicios"/>
    <n v="21000000"/>
    <n v="21000000"/>
    <n v="21000000"/>
    <m/>
    <s v="Nombre: Yohana Patricia Palacios Renteria_x000a_Telefono: ext. 1336_x000a_Email: ypalacios@ins.gov.co"/>
  </r>
  <r>
    <x v="11"/>
    <n v="342"/>
    <x v="11"/>
    <n v="302"/>
    <x v="1"/>
    <x v="1"/>
    <s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
    <d v="2023-04-19T00:00:00"/>
    <x v="4"/>
    <s v="ABRIL "/>
    <x v="1"/>
    <d v="2023-05-05T00:00:00"/>
    <s v="PRESTACIÓN DE SERVICIOS PROFESIONALES Y DE APOYO"/>
    <s v="Directa prestación de servicios"/>
    <n v="27300000"/>
    <n v="27300000"/>
    <n v="27300000"/>
    <m/>
    <s v="Nombre: Yohana Patricia Palacios Renteria_x000a_Telefono: ext. 1336_x000a_Email: ypalacios@ins.gov.co"/>
  </r>
  <r>
    <x v="12"/>
    <n v="347"/>
    <x v="12"/>
    <n v="302"/>
    <x v="1"/>
    <x v="1"/>
    <s v="Asesorar jurídicamente a la Secretaría General en la estructuración y brindar acompañamiento en el proceso contractual para definir el nuevo operador fiduciario del Patrimonio Autónomo Fondo Especial para Investigaciones del INS."/>
    <d v="2023-04-24T00:00:00"/>
    <x v="4"/>
    <s v="ABRIL "/>
    <x v="1"/>
    <d v="2023-04-27T00:00:00"/>
    <s v="PRESTACIÓN DE SERVICIOS PROFESIONALES Y DE APOYO"/>
    <s v="Directa prestación de servicios"/>
    <n v="35700000"/>
    <n v="35700000"/>
    <n v="35700000"/>
    <m/>
    <s v="Nombre: Yohana Patricia Palacios Renteria_x000a_Telefono: ext. 1336_x000a_Email: ypalacios@ins.gov.co"/>
  </r>
  <r>
    <x v="13"/>
    <n v="352"/>
    <x v="13"/>
    <n v="302"/>
    <x v="1"/>
    <x v="1"/>
    <s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
    <d v="2023-04-27T00:00:00"/>
    <x v="4"/>
    <s v="ABRIL "/>
    <x v="1"/>
    <d v="2023-05-09T00:00:00"/>
    <s v="PRESTACIÓN DE SERVICIOS PROFESIONALES Y DE APOYO"/>
    <s v="Directa prestación de servicios"/>
    <n v="40000000"/>
    <n v="40000000"/>
    <n v="40000000"/>
    <m/>
    <s v="Nombre: Yohana Patricia Palacios Renteria_x000a_Telefono: ext. 1336_x000a_Email: ypalacios@ins.gov.co"/>
  </r>
  <r>
    <x v="14"/>
    <n v="380"/>
    <x v="14"/>
    <n v="302"/>
    <x v="1"/>
    <x v="1"/>
    <s v="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
    <d v="2023-05-26T00:00:00"/>
    <x v="5"/>
    <s v="MAYO "/>
    <x v="1"/>
    <d v="2023-07-12T00:00:00"/>
    <s v="PRESTACIÓN DE SERVICIOS PROFESIONALES Y DE APOYO"/>
    <s v="Directa prestación de servicios"/>
    <n v="11341818"/>
    <n v="11341818"/>
    <n v="11341818"/>
    <m/>
    <s v="Nombre: Yohana Patricia Palacios Renteria_x000a_Telefono: ext. 1336_x000a_Email: ypalacios@ins.gov.co"/>
  </r>
  <r>
    <x v="15"/>
    <n v="393"/>
    <x v="15"/>
    <n v="302"/>
    <x v="1"/>
    <x v="1"/>
    <s v="Apoyar con el seguimiento a los procesos contractuales relacionados con infraestructura tecnológica y similares, así como a la asistencia administrativa de acuerdo con las solicitudes radicadas en el Grupo FEI."/>
    <d v="2023-06-06T00:00:00"/>
    <x v="6"/>
    <s v="JUNIO"/>
    <x v="1"/>
    <d v="2023-06-21T00:00:00"/>
    <s v="PRESTACIÓN DE SERVICIOS PROFESIONALES Y DE APOYO"/>
    <s v="Directa prestación de servicios"/>
    <n v="15000000"/>
    <n v="15000000"/>
    <n v="15000000"/>
    <m/>
    <s v="Nombre: Yohana Patricia Palacios Renteria_x000a_Telefono: ext. 1336_x000a_Email: ypalacios@ins.gov.co"/>
  </r>
  <r>
    <x v="16"/>
    <n v="427"/>
    <x v="16"/>
    <n v="302"/>
    <x v="1"/>
    <x v="1"/>
    <s v="Apoyar al Grupo Fondo Especial para Investigaciones FEI del INS en la alimentación, clasificación y seguimiento de bases de datos de contratación, presupuestales y de proyectos, así como la creación de las diferentes carpetas donde se encuentra la documentación precontractual y contractual de los procesos solicitados y su asignación, al igual que en el apoyo de la elaboración de informes relacionados con los recursos, la gestión de pagos y demás actividades solicitadas por la coordinación del Patrimonio Autónomo FEI-INS."/>
    <d v="2023-07-07T00:00:00"/>
    <x v="7"/>
    <s v="JULIO"/>
    <x v="1"/>
    <d v="2023-08-04T00:00:00"/>
    <s v="PRESTACIÓN DE SERVICIOS PROFESIONALES Y DE APOYO"/>
    <s v="Directa prestación de servicios"/>
    <n v="53039688"/>
    <n v="53039688"/>
    <n v="53039688"/>
    <m/>
    <s v="Nombre: Yohana Patricia Palacios Renteria_x000a_Telefono: ext. 1336_x000a_Email: ypalacios@ins.gov.co"/>
  </r>
  <r>
    <x v="17"/>
    <n v="469"/>
    <x v="17"/>
    <n v="302"/>
    <x v="1"/>
    <x v="1"/>
    <n v="0"/>
    <d v="2023-09-05T00:00:00"/>
    <x v="8"/>
    <s v="SEPTIEMBRE "/>
    <x v="2"/>
    <d v="1899-12-30T00:00:00"/>
    <s v="PRESTACIÓN DE SERVICIOS PROFESIONALES Y DE APOYO"/>
    <s v="Directa prestación de servicios"/>
    <s v="-"/>
    <s v="-"/>
    <s v="-"/>
    <s v="Retirado por directriz del área técnica"/>
    <s v="Nombre: Yohana Patricia Palacios Renteria_x000a_Telefono: ext. 1336_x000a_Email: ypalacios@ins.gov.co"/>
  </r>
  <r>
    <x v="18"/>
    <n v="516"/>
    <x v="18"/>
    <n v="302"/>
    <x v="1"/>
    <x v="1"/>
    <s v="Prestar servicios profesionales especializados acompañando a las diferentes direcciones del Instituto Nacional de Salud, para la formulación, presentación y seguimiento de proyectos de investigación a nivel nacional e internacional, permitiendo respuesta institucional para las funciones propias enmarcadas en actividades de Ciencia, Tecnología e Innovación."/>
    <d v="2023-10-13T00:00:00"/>
    <x v="9"/>
    <s v="OCTUBRE"/>
    <x v="1"/>
    <d v="2023-10-30T00:00:00"/>
    <s v="PRESTACIÓN DE SERVICIOS PROFESIONALES Y DE APOYO"/>
    <s v="Directa prestación de servicios"/>
    <n v="54000000"/>
    <n v="54000000"/>
    <n v="54000000"/>
    <m/>
    <s v="Nombre: Yohana Patricia Palacios Renteria_x000a_Telefono: ext. 1336_x000a_Email: ypalacios@ins.gov.co"/>
  </r>
  <r>
    <x v="19"/>
    <n v="523"/>
    <x v="19"/>
    <n v="302"/>
    <x v="1"/>
    <x v="1"/>
    <s v="Prestar servicios profesionales especializados para la definición y seguimiento de la planeación estratégica del Fondo Especial de Investigación y del Instituto Nacional de Salud, permitiendo respuesta institucional para las funciones propias enmarcadas en actividades de Ciencia, Tecnología e Innovación."/>
    <d v="2023-10-24T00:00:00"/>
    <x v="9"/>
    <s v="OCTUBRE"/>
    <x v="1"/>
    <d v="2023-11-02T00:00:00"/>
    <s v="PRESTACIÓN DE SERVICIOS PROFESIONALES Y DE APOYO"/>
    <s v="Directa prestación de servicios"/>
    <n v="42000000"/>
    <n v="42000000"/>
    <n v="42000000"/>
    <m/>
    <s v="Nombre: Yohana Patricia Palacios Renteria_x000a_Telefono: ext. 1336_x000a_Email: ypalacios@ins.gov.co"/>
  </r>
  <r>
    <x v="20"/>
    <n v="524"/>
    <x v="20"/>
    <n v="302"/>
    <x v="1"/>
    <x v="1"/>
    <s v="Apoyar las actividades contables a cargo del Grupo Fondo Especial para Investigaciones del INS, en especial aquellas relacionadas con la ejecución presupuestal de los proyectos de investigación que cuentan con recursos en el Patrimonio Autónomo Fondo Especial para Investigaciones FEI."/>
    <d v="2023-10-24T00:00:00"/>
    <x v="9"/>
    <s v="OCTUBRE"/>
    <x v="1"/>
    <d v="2023-11-01T00:00:00"/>
    <s v="PRESTACIÓN DE SERVICIOS PROFESIONALES Y DE APOYO"/>
    <s v="Directa prestación de servicios"/>
    <n v="49600000"/>
    <n v="49600000"/>
    <n v="49600000"/>
    <m/>
    <s v="Nombre: Yohana Patricia Palacios Renteria_x000a_Telefono: ext. 1336_x000a_Email: ypalacios@ins.gov.co"/>
  </r>
  <r>
    <x v="21"/>
    <n v="538"/>
    <x v="21"/>
    <n v="365"/>
    <x v="1"/>
    <x v="1"/>
    <s v=" Prestar servicios profesionales especializados a favor del INS para la formulación de proyectos de  investigación permitiendo la respuesta institucional para las funciones propias enmarcadas en actividades de  Ciencia, Tecnología e Innovación."/>
    <d v="2023-11-16T00:00:00"/>
    <x v="10"/>
    <s v="NOVIEMBRE "/>
    <x v="1"/>
    <d v="2023-12-21T00:00:00"/>
    <s v="PRESTACIÓN DE SERVICIOS PROFESIONALES Y DE APOYO"/>
    <s v="Directa prestación de servicios"/>
    <n v="42000000"/>
    <n v="42000000"/>
    <n v="42000000"/>
    <m/>
    <s v="Nombre: Yohana Patricia Palacios Renteria_x000a_Telefono: ext. 1336_x000a_Email: ypalacios@ins.gov.co"/>
  </r>
  <r>
    <x v="22"/>
    <n v="539"/>
    <x v="22"/>
    <n v="302"/>
    <x v="1"/>
    <x v="1"/>
    <n v="0"/>
    <d v="2023-11-16T00:00:00"/>
    <x v="10"/>
    <s v="NOVIEMBRE "/>
    <x v="2"/>
    <d v="1899-12-30T00:00:00"/>
    <s v="PRESTACIÓN DE SERVICIOS PROFESIONALES Y DE APOYO"/>
    <s v="Directa prestación de servicios"/>
    <s v="-"/>
    <s v="-"/>
    <s v="-"/>
    <s v="El área técnica desiste del proceso."/>
    <s v="Nombre: Yohana Patricia Palacios Renteria_x000a_Telefono: ext. 1336_x000a_Email: ypalacios@ins.gov.co"/>
  </r>
  <r>
    <x v="23"/>
    <n v="540"/>
    <x v="13"/>
    <s v="302 | 344"/>
    <x v="1"/>
    <x v="1"/>
    <s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
    <d v="2023-11-21T00:00:00"/>
    <x v="10"/>
    <s v="NOVIEMBRE "/>
    <x v="3"/>
    <d v="1899-12-30T00:00:00"/>
    <s v="PRESTACIÓN DE SERVICIOS PROFESIONALES Y DE APOYO"/>
    <s v="Directa prestación de servicios"/>
    <s v="-"/>
    <s v="-"/>
    <s v="-"/>
    <m/>
    <s v="Nombre: Yohana Patricia Palacios Renteria_x000a_Telefono: ext. 1336_x000a_Email: ypalacios@ins.gov.co"/>
  </r>
  <r>
    <x v="24"/>
    <n v="542"/>
    <x v="11"/>
    <n v="365"/>
    <x v="1"/>
    <x v="1"/>
    <s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
    <d v="2023-11-21T00:00:00"/>
    <x v="10"/>
    <s v="NOVIEMBRE "/>
    <x v="3"/>
    <d v="1899-12-30T00:00:00"/>
    <s v="PRESTACIÓN DE SERVICIOS PROFESIONALES Y DE APOYO"/>
    <s v="Directa prestación de servicios"/>
    <s v="-"/>
    <s v="-"/>
    <s v="-"/>
    <m/>
    <s v="Nombre: Yohana Patricia Palacios Renteria_x000a_Telefono: ext. 1336_x000a_Email: ypalacios@ins.gov.co"/>
  </r>
  <r>
    <x v="25"/>
    <n v="560"/>
    <x v="15"/>
    <n v="365"/>
    <x v="1"/>
    <x v="1"/>
    <s v="Apoyar con el seguimiento a los procesos contractuales relacionados con infraestructura tecnológica y similares, así como a la asistencia administrativa de acuerdo con las solicitudes radicadas en el Grupo FEI. "/>
    <d v="2023-12-04T00:00:00"/>
    <x v="11"/>
    <s v="DICIEMBRE "/>
    <x v="1"/>
    <d v="2023-12-21T00:00:00"/>
    <s v="PRESTACIÓN DE SERVICIOS PROFESIONALES Y DE APOYO"/>
    <s v="Directa prestación de servicios"/>
    <n v="18013476"/>
    <n v="18013476"/>
    <n v="18013476"/>
    <m/>
    <s v="Nombre: Yohana Patricia Palacios Renteria_x000a_Telefono: ext. 1336_x000a_Email: ypalacios@ins.gov.co"/>
  </r>
  <r>
    <x v="26"/>
    <n v="567"/>
    <x v="14"/>
    <s v="302-365"/>
    <x v="1"/>
    <x v="1"/>
    <n v="0"/>
    <d v="2023-12-07T00:00:00"/>
    <x v="11"/>
    <s v="DICIEMBRE "/>
    <x v="3"/>
    <d v="1899-12-30T00:00:00"/>
    <s v="PRESTACIÓN DE SERVICIOS PROFESIONALES Y DE APOYO"/>
    <s v="Directa prestación de servicios"/>
    <s v="-"/>
    <s v="-"/>
    <s v="-"/>
    <m/>
    <s v="Nombre: Yohana Patricia Palacios Renteria_x000a_Telefono: ext. 1336_x000a_Email: ypalacios@ins.gov.co"/>
  </r>
  <r>
    <x v="27"/>
    <n v="574"/>
    <x v="23"/>
    <n v="365"/>
    <x v="1"/>
    <x v="1"/>
    <n v="0"/>
    <d v="2023-12-12T00:00:00"/>
    <x v="11"/>
    <s v="DICIEMBRE "/>
    <x v="3"/>
    <d v="1899-12-30T00:00:00"/>
    <s v="PRESTACIÓN DE SERVICIOS PROFESIONALES Y DE APOYO"/>
    <s v="Directa prestación de servicios"/>
    <s v="-"/>
    <s v="-"/>
    <s v="-"/>
    <m/>
    <s v="Nombre: Yohana Patricia Palacios Renteria_x000a_Telefono: ext. 1336_x000a_Email: ypalacios@ins.gov.co"/>
  </r>
  <r>
    <x v="28"/>
    <n v="578"/>
    <x v="24"/>
    <n v="365"/>
    <x v="1"/>
    <x v="1"/>
    <n v="0"/>
    <d v="2023-12-21T00:00:00"/>
    <x v="11"/>
    <s v="DICIEMBRE "/>
    <x v="3"/>
    <d v="1899-12-30T00:00:00"/>
    <s v="PRESTACIÓN DE SERVICIOS PROFESIONALES Y DE APOYO"/>
    <s v="Directa prestación de servicios"/>
    <s v="-"/>
    <s v="-"/>
    <s v="-"/>
    <m/>
    <s v="Nombre: Yohana Patricia Palacios Renteria_x000a_Telefono: ext. 1336_x000a_Email: ypalacios@ins.gov.co"/>
  </r>
  <r>
    <x v="29"/>
    <n v="326"/>
    <x v="25"/>
    <n v="304"/>
    <x v="2"/>
    <x v="2"/>
    <s v="El presente contrato de transacción tiene como finalidad solucionar de forma ágil, rápida y directa las controversias surgidas con ocasión de la ejecución del Contrato de Compraventa N° FEI-INS-139-2022, cuyo objeto consiste en: “Adquisición para el INS, de equipos de laboratorio con certificado de calibración de la ONAC según corresponda, los cuales estarán orientados al almacenamiento y procesamiento de muestras en el marco de los proyectos que se encuentran en cabeza del INS”, en consecuencia, el INSTITUTO y el CONTRATISTA mediante concesiones recíprocas finalizan en forma definitiva  y precaven cualquier conflicto que pueda existir o surja con ocasión de las diferencias y/o presunto incumplimiento relacionado con la ejecución de dicha orden. "/>
    <d v="2023-03-29T00:00:00"/>
    <x v="3"/>
    <s v="MARZO "/>
    <x v="1"/>
    <d v="2023-04-04T00:00:00"/>
    <s v="TRANSACCIÓN"/>
    <s v="Transacción"/>
    <n v="83800000"/>
    <n v="83800000"/>
    <n v="83800000"/>
    <m/>
    <s v="Nombre: Francisco Javier Ruiz Gomez_x000a_Telefono: ext. 1604_x000a_Email: fruiz@ins.gov.co"/>
  </r>
  <r>
    <x v="30"/>
    <n v="329"/>
    <x v="26"/>
    <n v="312"/>
    <x v="3"/>
    <x v="3"/>
    <s v="Apoyar la migración de datos e información asociada a las colecciones biológicas, así como el apoyo en la elaboración de documentos de divulgación del proyecto: “Desarrollo de un sistema de Biobancos como apoyo al desarrollo y la producción científica en el país”, financiado por Minciencias, según contrato No. 825 del 2019. "/>
    <d v="2023-04-03T00:00:00"/>
    <x v="4"/>
    <s v="ABRIL "/>
    <x v="2"/>
    <d v="2023-04-20T00:00:00"/>
    <s v="PRESTACIÓN DE SERVICIOS PROFESIONALES Y DE APOYO"/>
    <s v="Directa prestación de servicios"/>
    <n v="9000000"/>
    <n v="9000000"/>
    <s v="-"/>
    <s v="Suspendido por instrucción del solicitante: 21-04-2023"/>
    <s v="Nombre: Maria Luz Gunturiz Albarracin_x000a_Telefono: ext. 1629_x000a_Email: mgunturiz@ins.gov.co"/>
  </r>
  <r>
    <x v="31"/>
    <n v="330"/>
    <x v="27"/>
    <n v="312"/>
    <x v="3"/>
    <x v="3"/>
    <s v="Apoyar en la revisión y migración de bases de datos de las diferentes colecciones al softwar de biobancos del proyecto “Desarrollo de un sistema de Biobancos como apoyo al desarrollo y la producción científica en el país”, financiado por Minciencias, según contrato No 825 del 2019."/>
    <d v="2023-04-03T00:00:00"/>
    <x v="4"/>
    <s v="ABRIL "/>
    <x v="1"/>
    <d v="2023-04-20T00:00:00"/>
    <s v="PRESTACIÓN DE SERVICIOS PROFESIONALES Y DE APOYO"/>
    <s v="Directa prestación de servicios"/>
    <n v="7800000"/>
    <n v="7800000"/>
    <n v="7800000"/>
    <m/>
    <s v="Nombre: Maria Luz Gunturiz Albarracin_x000a_Telefono: ext. 1629_x000a_Email: mgunturiz@ins.gov.co"/>
  </r>
  <r>
    <x v="32"/>
    <n v="331"/>
    <x v="28"/>
    <n v="312"/>
    <x v="3"/>
    <x v="3"/>
    <s v="Apoyar la clasificación de información, selección, y organización de colecciones biológicas para los grupos de investigación que trabajen con enfermedades transmisibles para la ejecución del contrato No. 825-2019 suscrito entre el INS y MINCIENCIAS."/>
    <d v="2023-04-03T00:00:00"/>
    <x v="4"/>
    <s v="ABRIL "/>
    <x v="1"/>
    <d v="2023-04-20T00:00:00"/>
    <s v="PRESTACIÓN DE SERVICIOS PROFESIONALES Y DE APOYO"/>
    <s v="Directa prestación de servicios"/>
    <n v="9000000"/>
    <n v="9000000"/>
    <n v="9000000"/>
    <m/>
    <s v="Nombre: Maria Luz Gunturiz Albarracin_x000a_Telefono: ext. 1629_x000a_Email: mgunturiz@ins.gov.co"/>
  </r>
  <r>
    <x v="33"/>
    <n v="280"/>
    <x v="29"/>
    <n v="313"/>
    <x v="3"/>
    <x v="4"/>
    <s v="Apoyar, desde el área de conocimiento de la Epidemiología, la caracterización y asesoría en el diseño y la selección de variables para la construcción del sistema de alerta temprana para la vigilancia del dengue en los municipios de estudio del departamento del Cauca, en el marco del proyecto titulado “Estratificación espacial del dengue basado en la identificación de factores de riesgo: un ensayo piloto en el departamento del Cauca.”. "/>
    <d v="2023-01-27T00:00:00"/>
    <x v="1"/>
    <s v="ENERO "/>
    <x v="1"/>
    <d v="2023-03-06T00:00:00"/>
    <s v="PRESTACIÓN DE SERVICIOS PROFESIONALES Y DE APOYO"/>
    <s v="Directa prestación de servicios"/>
    <n v="15000000"/>
    <n v="15000000"/>
    <n v="15000000"/>
    <m/>
    <s v="Nombre: Erika Santamaria y Catalina Marceló_x000a_Telefono: 3112465079_x000a_Email: esantamaria@ins.gov.co y cmarcelo@ins.gov.co"/>
  </r>
  <r>
    <x v="34"/>
    <n v="318"/>
    <x v="30"/>
    <n v="313"/>
    <x v="3"/>
    <x v="4"/>
    <s v="Apoyo en el análisis de los datos de precipitación y temperatura recolectados con las estaciones meteorológicas en los municipios de Miranda, Patía y Piamonte, Cauca, con el fin de incluir estas variables en el Sistema de Alerta Temprana piloto, del proyecto titulado “Estratificación espacial del dengue basado en la identificación de factores de riesgo: un ensayo piloto en el departamento del Cauca."/>
    <d v="2023-03-01T00:00:00"/>
    <x v="3"/>
    <s v="MARZO "/>
    <x v="1"/>
    <d v="2023-03-08T00:00:00"/>
    <s v="PRESTACIÓN DE SERVICIOS PROFESIONALES Y DE APOYO"/>
    <s v="Directa prestación de servicios"/>
    <n v="10600000"/>
    <n v="10600000"/>
    <n v="10600000"/>
    <m/>
    <s v="Nombre: Erika Santamaria y Catalina Marceló_x000a_Telefono: 3112465079_x000a_Email: esantamaria@ins.gov.co y cmarcelo@ins.gov.co"/>
  </r>
  <r>
    <x v="35"/>
    <n v="323"/>
    <x v="31"/>
    <n v="313"/>
    <x v="3"/>
    <x v="4"/>
    <s v="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 "/>
    <d v="2023-03-22T00:00:00"/>
    <x v="3"/>
    <s v="MARZO "/>
    <x v="2"/>
    <d v="1899-12-30T00:00:00"/>
    <s v="PRESTACIÓN DE SERVICIOS PROFESIONALES Y DE APOYO"/>
    <s v="Directa prestación de servicios"/>
    <n v="9937392"/>
    <n v="9937392"/>
    <s v="-"/>
    <s v="Suspendido por instrucción del solicitante: 21-04-2023"/>
    <s v="Nombre: Erika Santamaria y Catalina Marceló_x000a_Telefono: 3112465079_x000a_Email: esantamaria@ins.gov.co y cmarcelo@ins.gov.co"/>
  </r>
  <r>
    <x v="36"/>
    <n v="333"/>
    <x v="32"/>
    <n v="320"/>
    <x v="4"/>
    <x v="5"/>
    <s v="Brindar apoyo para el fortalecimiento del sistema de vigilancia en salud pública y las acciones de evaluación en el ámbito hospitalario. "/>
    <d v="2023-04-04T00:00:00"/>
    <x v="4"/>
    <s v="ABRIL "/>
    <x v="2"/>
    <d v="1899-12-30T00:00:00"/>
    <s v="PRESTACIÓN DE SERVICIOS PROFESIONALES Y DE APOYO"/>
    <s v="Directa prestación de servicios"/>
    <n v="58543808"/>
    <n v="58543808"/>
    <s v="-"/>
    <s v="Suspendido por instrucción del solicitante: 21-04-2023"/>
    <s v="Nombre: Lucero Bonilla_x000a_Telefono: 3112386895_x000a_Email: sbonilla@ins.gov.co"/>
  </r>
  <r>
    <x v="37"/>
    <n v="334"/>
    <x v="33"/>
    <n v="320"/>
    <x v="4"/>
    <x v="5"/>
    <s v="Brindar apoyo para el fortalecimiento del sistema de vigilancia en salud pública y las acciones de evaluación en el ámbito hospitalario."/>
    <d v="2023-04-04T00:00:00"/>
    <x v="4"/>
    <s v="ABRIL "/>
    <x v="2"/>
    <d v="1899-12-30T00:00:00"/>
    <s v="PRESTACIÓN DE SERVICIOS PROFESIONALES Y DE APOYO"/>
    <s v="Directa prestación de servicios"/>
    <n v="51149384"/>
    <n v="51149384"/>
    <s v="-"/>
    <s v="Suspendido por instrucción del solicitante según comunicado del 21-04-2023"/>
    <s v="Nombre: Lucero Bonilla_x000a_Telefono: 3112386895_x000a_Email: sbonilla@ins.gov.co"/>
  </r>
  <r>
    <x v="38"/>
    <s v="319-2"/>
    <x v="34"/>
    <n v="337"/>
    <x v="5"/>
    <x v="6"/>
    <s v="Adquisición de hardware, software, servidor y licencias necesarios para la ejecución del proyecto “Sostenibilidad de la etapa desarrollo del Instituto Nacional de Salud de Colombia en respuesta a emergencias de _x000a_salud pública y su desarrollo como centro de excelencia para américa latina” en su fase de año dos, año dos plus y año 3."/>
    <d v="2023-03-01T00:00:00"/>
    <x v="3"/>
    <s v="MARZO "/>
    <x v="1"/>
    <d v="2023-08-23T00:00:00"/>
    <s v="SUBASTA INVERSA"/>
    <s v="Invitación Subasta Inversa"/>
    <n v="1800000000"/>
    <n v="2148259064"/>
    <n v="2026099180.3499999"/>
    <s v="La imputación presupuestal de los CDRs quedaría de la siguiente manera: SIFI 337 - CDR 676: $49.428.000 | SIFI 322 - CDR 677: $1.809.333 | SIFI 322 - CDR 678: $319.811.230 |SIFI 322 - CDR 685: $154.088.623,70|  SIFI 335 - CDR 775: $295.340.931 | SIFI 335 - CDR 681: $28.652.582,30"/>
    <s v="Nombre: Filomena Klinger Brahan_x000a_Telefono: ext. 1555_x000a_Email:fklinger@ins.gov.co"/>
  </r>
  <r>
    <x v="39"/>
    <n v="377"/>
    <x v="35"/>
    <n v="322"/>
    <x v="5"/>
    <x v="6"/>
    <s v="Prestar servicios profesionales para la realización actividades del análisis de espectros proteicos con la tecnología Maldi-Tof y Secuenciación de aislamientos bacterianos causantes de interés en salud pública de los eventos priorizados."/>
    <d v="2023-05-24T00:00:00"/>
    <x v="5"/>
    <s v="MAYO "/>
    <x v="1"/>
    <d v="2023-07-12T00:00:00"/>
    <s v="PRESTACIÓN DE SERVICIOS PROFESIONALES Y DE APOYO"/>
    <s v="Directa prestación de servicios"/>
    <n v="53832000"/>
    <n v="53832000"/>
    <n v="53832000"/>
    <m/>
    <s v="Nombre: Filomena Klinger Brahan_x000a_Telefono: ext. 1555_x000a_Email:fklinger@ins.gov.co"/>
  </r>
  <r>
    <x v="40"/>
    <n v="442"/>
    <x v="36"/>
    <n v="335"/>
    <x v="5"/>
    <x v="7"/>
    <s v="Brindar apoyo al sistema de alerta temprana, mediante el seguimiento y la gestión de las capacidades para la gestión del riesgo, alerta y respuesta en salud pública a nivel territorial y proporcionar soporte a las actividades de entrenamiento en procesos de preparación y respuesta a nivel subnacional."/>
    <d v="2023-07-31T00:00:00"/>
    <x v="7"/>
    <s v="JULIO"/>
    <x v="1"/>
    <d v="2023-08-25T00:00:00"/>
    <s v="PRESTACIÓN DE SERVICIOS PROFESIONALES Y DE APOYO"/>
    <s v="Directa prestación de servicios"/>
    <n v="52122336"/>
    <n v="52122336"/>
    <n v="52122336"/>
    <m/>
    <s v="Nombre: Filomena Klinger Brahan_x000a_Telefono: ext. 1555_x000a_Email:fklinger@ins.gov.co"/>
  </r>
  <r>
    <x v="41"/>
    <n v="531"/>
    <x v="37"/>
    <s v="335-372"/>
    <x v="5"/>
    <x v="6"/>
    <s v="Apoyar las actividades de seguimiento al sistema de alerta temprana y mecanismo de disponibilidad y respuesta del grupo de gestión del riesgo y respuesta inmediata, así como la continuidad de los procesos de transferencia a los niveles subnacionales en la caja de herramientas."/>
    <d v="2023-11-03T00:00:00"/>
    <x v="7"/>
    <s v="NOVIEMBRE "/>
    <x v="1"/>
    <d v="2023-12-10T00:00:00"/>
    <s v="PRESTACIÓN DE SERVICIOS PROFESIONALES Y DE APOYO"/>
    <s v="Directa prestación de servicios"/>
    <n v="54380000"/>
    <n v="104244000"/>
    <n v="104244000"/>
    <m/>
    <s v="Nombre: Filomena Klinger Brahan_x000a_Telefono: ext. 1555_x000a_Email:fklinger@ins.gov.co"/>
  </r>
  <r>
    <x v="42"/>
    <n v="383"/>
    <x v="38"/>
    <n v="335"/>
    <x v="5"/>
    <x v="7"/>
    <s v="Adquisición de un sistema de sonido, necesario para la ejecución del proyecto “Sostenibilidad de la etapa desarrollo del Instituto Nacional de Salud de Colombia en respuesta a emergencias de salud pública y su desarrollo como centro de excelencia para américa latina.”"/>
    <d v="2023-05-29T00:00:00"/>
    <x v="5"/>
    <s v="MAYO "/>
    <x v="1"/>
    <d v="2023-09-08T00:00:00"/>
    <s v="CUANTÍA INFERIOR A 50 SMLMV"/>
    <s v="Invitación Cuantía Inferior (50)"/>
    <n v="24294000"/>
    <n v="31000000"/>
    <n v="31000000"/>
    <m/>
    <s v="Nombre: Filomena Klinger Brahan_x000a_Telefono: ext. 1555_x000a_Email:fklinger@ins.gov.co"/>
  </r>
  <r>
    <x v="43"/>
    <n v="445"/>
    <x v="39"/>
    <n v="335"/>
    <x v="5"/>
    <x v="6"/>
    <s v="Prestar servicios profesionales para brindar apoyo en la elaboración del estudio técnico, ajuste y el rediseño institucional, la modernización, el fortalecimiento de la estructura organizacional y la planta de personal del Instituto Nacional de Salud entidad que tiene carácter científico-técnico en salud pública, perteneciente a los sistemas de Seguridad Social en Salud y el de Ciencia, Tecnología e Innovación de cobertura nacional, para la protección de la salud en Colombia, permitiendo respuesta institucional para las funciones propias enmarcadas en actividades de Ciencia, Tecnología e Innovación, mediante el desarrollo de proyectos."/>
    <d v="2023-08-11T00:00:00"/>
    <x v="9"/>
    <s v="AGOSTO "/>
    <x v="1"/>
    <d v="2023-08-11T00:00:00"/>
    <s v="PRESTACIÓN DE SERVICIOS PROFESIONALES Y DE APOYO"/>
    <s v="Directa prestación de servicios"/>
    <n v="529000000"/>
    <n v="543000000"/>
    <n v="543000000"/>
    <m/>
    <s v="Nombre: Filomena Klinger Brahan_x000a_Telefono: ext. 1555_x000a_Email:fklinger@ins.gov.co"/>
  </r>
  <r>
    <x v="44"/>
    <n v="317"/>
    <x v="40"/>
    <n v="322"/>
    <x v="5"/>
    <x v="6"/>
    <s v="Prestar servicio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
    <d v="2023-02-28T00:00:00"/>
    <x v="2"/>
    <s v="FEBRERO "/>
    <x v="1"/>
    <d v="2023-03-23T00:00:00"/>
    <s v="INVITACIÓN PÚBLICA"/>
    <s v="Directa prestación de servicios"/>
    <n v="392224000"/>
    <n v="392224000"/>
    <n v="392224000"/>
    <m/>
    <s v="Nombre: Filomena Klinger Brahan_x000a_Telefono: ext. 1555_x000a_Email:fklinger@ins.gov.co"/>
  </r>
  <r>
    <x v="45"/>
    <n v="378"/>
    <x v="41"/>
    <n v="335"/>
    <x v="5"/>
    <x v="7"/>
    <s v="Brindar apoyo para realizar acciones de vigilancia sindrómica de las infecciones respiratorias agudas para el control de eventos transmisibles en el territorio nacional."/>
    <d v="2023-05-25T00:00:00"/>
    <x v="5"/>
    <s v="MAYO "/>
    <x v="1"/>
    <d v="2023-06-21T00:00:00"/>
    <s v="PRESTACIÓN DE SERVICIOS PROFESIONALES Y DE APOYO"/>
    <s v="Directa prestación de servicios"/>
    <n v="31542120"/>
    <n v="31542120"/>
    <n v="31542120"/>
    <m/>
    <s v="Nombre: Filomena Klinger Brahan_x000a_Telefono: ext. 1555_x000a_Email:fklinger@ins.gov.co"/>
  </r>
  <r>
    <x v="46"/>
    <n v="379"/>
    <x v="42"/>
    <n v="335"/>
    <x v="5"/>
    <x v="7"/>
    <s v="Prestar servicios profesionales para consolidar el análisis y la respuesta de la vigilancia en salud pública de eventos transmisibles emergentes y remergentes según lineamientos de la dirección de vigilancia y análisis de riesgo en salud pública."/>
    <d v="2023-05-25T00:00:00"/>
    <x v="5"/>
    <s v="MAYO "/>
    <x v="1"/>
    <d v="2023-06-15T00:00:00"/>
    <s v="PRESTACIÓN DE SERVICIOS PROFESIONALES Y DE APOYO"/>
    <s v="Directa prestación de servicios"/>
    <n v="36102015"/>
    <n v="36102015"/>
    <n v="36102015"/>
    <m/>
    <s v="Nombre: Filomena Klinger Brahan_x000a_Telefono: ext. 1555_x000a_Email:fklinger@ins.gov.co"/>
  </r>
  <r>
    <x v="47"/>
    <n v="382"/>
    <x v="43"/>
    <n v="335"/>
    <x v="5"/>
    <x v="7"/>
    <s v="Prestar servicios profesionales para la realización de acciones tendientes a contribuir a la actualización y mantenimiento evolutivo de las plataformas utilizadas por la Dirección de vigilancia y análisis del riesgo en salud pública."/>
    <d v="2023-05-29T00:00:00"/>
    <x v="5"/>
    <s v="MAYO "/>
    <x v="1"/>
    <d v="2023-06-13T00:00:00"/>
    <s v="PRESTACIÓN DE SERVICIOS PROFESIONALES Y DE APOYO"/>
    <s v="Directa prestación de servicios"/>
    <n v="81600000"/>
    <n v="43560000"/>
    <n v="43560000"/>
    <m/>
    <s v="Nombre: Filomena Klinger Brahan_x000a_Telefono: ext. 1555_x000a_Email:fklinger@ins.gov.co"/>
  </r>
  <r>
    <x v="48"/>
    <n v="420"/>
    <x v="44"/>
    <n v="322"/>
    <x v="5"/>
    <x v="6"/>
    <s v="Apoyar en la organización de los planes de trabajo para el procesamiento de las muestras y la organización de la información asociada a las capturas de los mosquitos dentro del proyecto &quot;Determinación del impacto entomológico del uso de mosquiteros tratados con insecticida de larga duración (MILD) y el rociado residual intradomiciliario (RRI) en un área endémica para la transmisión de malaria del departamento de Cauca, Colombia&quot;. "/>
    <d v="2023-06-28T00:00:00"/>
    <x v="6"/>
    <s v="JUNIO"/>
    <x v="1"/>
    <d v="2023-07-27T00:00:00"/>
    <s v="PRESTACIÓN DE SERVICIOS PROFESIONALES Y DE APOYO"/>
    <s v="Directa prestación de servicios"/>
    <n v="22366176"/>
    <n v="22366176"/>
    <n v="22366176"/>
    <m/>
    <s v="Nombre: Filomena Klinger Brahan_x000a_Telefono: ext. 1555_x000a_Email:fklinger@ins.gov.co"/>
  </r>
  <r>
    <x v="49"/>
    <n v="518"/>
    <x v="45"/>
    <n v="335"/>
    <x v="5"/>
    <x v="6"/>
    <s v="Desarrollar rutinas y estrategias de análisis estadístico para fortalecer las herramientas de vigilancia de los eventos sindrómicos concertados con la Dirección de Vigilancia y Análisis de Riesgo en Salud Pública."/>
    <d v="2023-10-13T00:00:00"/>
    <x v="5"/>
    <s v="OCTUBRE"/>
    <x v="1"/>
    <d v="2023-10-30T00:00:00"/>
    <s v="PRESTACIÓN DE SERVICIOS PROFESIONALES Y DE APOYO"/>
    <s v="Directa prestación de servicios"/>
    <n v="81600000"/>
    <n v="50037444"/>
    <n v="50037444"/>
    <m/>
    <s v="Nombre: Filomena Klinger Brahan_x000a_Telefono: ext. 1555_x000a_Email:fklinger@ins.gov.co"/>
  </r>
  <r>
    <x v="50"/>
    <n v="402"/>
    <x v="46"/>
    <n v="335"/>
    <x v="5"/>
    <x v="7"/>
    <s v="Adquisición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
    <d v="2023-06-14T00:00:00"/>
    <x v="6"/>
    <s v="JUNIO"/>
    <x v="2"/>
    <d v="1899-12-30T00:00:00"/>
    <s v="CUANTÍA INFERIOR A 50 SMLMV"/>
    <s v="Invitación Cuantía Inferior (50)"/>
    <n v="23000000"/>
    <n v="23000000"/>
    <s v="-"/>
    <s v="Se cancela proceso debido a tiempos"/>
    <s v="Nombre: Filomena Klinger Brahan_x000a_Telefono: ext. 1555_x000a_Email:fklinger@ins.gov.co"/>
  </r>
  <r>
    <x v="51"/>
    <n v="384"/>
    <x v="47"/>
    <n v="335"/>
    <x v="5"/>
    <x v="7"/>
    <s v="Brindar apoyo para la realización del análisis cualitativo en el proceso de certificación, reporte y flujo de la información de mortalidad con diferentes métodos en el marco del proyecto &quot;Exceso de mortalidad durante la pandemia COVID19 en Colombia&quot;."/>
    <d v="2023-05-29T00:00:00"/>
    <x v="5"/>
    <s v="MAYO "/>
    <x v="1"/>
    <d v="2023-07-12T00:00:00"/>
    <s v="PRESTACIÓN DE SERVICIOS PROFESIONALES Y DE APOYO"/>
    <s v="Directa prestación de servicios"/>
    <n v="62000000"/>
    <n v="62000000"/>
    <n v="62000000"/>
    <m/>
    <s v="Nombre: Filomena Klinger Brahan_x000a_Telefono: ext. 1555_x000a_Email:fklinger@ins.gov.co"/>
  </r>
  <r>
    <x v="52"/>
    <n v="385"/>
    <x v="48"/>
    <n v="335"/>
    <x v="5"/>
    <x v="7"/>
    <s v="Colaborar con el desarrollo de actividades orientadas a la capacitación, revisión, ajuste de causas de muerte y selección de causa básica de defunción en el marco del proyecto “Exceso de mortalidad durante la pandemia COVID-19 en Colombia” segunda fase."/>
    <d v="2023-05-29T00:00:00"/>
    <x v="5"/>
    <s v="MAYO "/>
    <x v="1"/>
    <d v="2023-06-13T00:00:00"/>
    <s v="PRESTACIÓN DE SERVICIOS PROFESIONALES Y DE APOYO"/>
    <s v="Directa prestación de servicios"/>
    <n v="51000000"/>
    <n v="51000000"/>
    <n v="51000000"/>
    <m/>
    <s v="Nombre: Filomena Klinger Brahan_x000a_Telefono: ext. 1555_x000a_Email:fklinger@ins.gov.co"/>
  </r>
  <r>
    <x v="53"/>
    <n v="369"/>
    <x v="49"/>
    <n v="335"/>
    <x v="5"/>
    <x v="7"/>
    <s v="Desarrollar actividades orientadas a la elaboración de instrumentos, recolección de información, construcción de bases de datos, depuración y análisis de la información en el marco del proyecto &quot;Exceso de mortalidad durante la pandemia COVID-19 en Colombia&quot; segunda fase."/>
    <d v="2023-05-10T00:00:00"/>
    <x v="5"/>
    <s v="MAYO "/>
    <x v="1"/>
    <d v="2023-06-26T00:00:00"/>
    <s v="PRESTACIÓN DE SERVICIOS PROFESIONALES Y DE APOYO"/>
    <s v="Directa prestación de servicios"/>
    <n v="66375000"/>
    <n v="66375000"/>
    <n v="66375000"/>
    <m/>
    <s v="Nombre: Filomena Klinger Brahan_x000a_Telefono: ext. 1555_x000a_Email:fklinger@ins.gov.co"/>
  </r>
  <r>
    <x v="54"/>
    <n v="390"/>
    <x v="50"/>
    <n v="335"/>
    <x v="5"/>
    <x v="7"/>
    <s v="Apoyar la realización de actividades de transcripción de fuentes primarias y demás actividades relacionadas en el marco del proyecto &quot;Exceso de mortalidad durante la pandemia COVID-19 en Colombia&quot; segunda fase."/>
    <d v="2023-06-02T00:00:00"/>
    <x v="6"/>
    <s v="JUNIO"/>
    <x v="1"/>
    <d v="2023-07-04T00:00:00"/>
    <s v="PRESTACIÓN DE SERVICIOS PROFESIONALES Y DE APOYO"/>
    <s v="Directa prestación de servicios"/>
    <n v="20000000"/>
    <n v="20000000"/>
    <n v="20000000"/>
    <m/>
    <s v="Nombre: Filomena Klinger Brahan_x000a_Telefono: ext. 1555_x000a_Email:fklinger@ins.gov.co"/>
  </r>
  <r>
    <x v="55"/>
    <n v="362"/>
    <x v="51"/>
    <n v="335"/>
    <x v="5"/>
    <x v="7"/>
    <s v=" Apoyar las actividades necesarias para dar avance a los procesos encaminados a mitigar el impacto del &quot;Exceso de mortalidad durante la pandemia COVID-19 en Colombia&quot;."/>
    <d v="2023-05-10T00:00:00"/>
    <x v="5"/>
    <s v="MAYO "/>
    <x v="1"/>
    <d v="2023-07-12T00:00:00"/>
    <s v="PRESTACIÓN DE SERVICIOS PROFESIONALES Y DE APOYO"/>
    <s v="Directa prestación de servicios"/>
    <n v="72500000"/>
    <n v="72500000"/>
    <n v="72500000"/>
    <m/>
    <s v="Nombre: Filomena Klinger Brahan_x000a_Telefono: ext. 1555_x000a_Email:fklinger@ins.gov.co"/>
  </r>
  <r>
    <x v="56"/>
    <n v="363"/>
    <x v="52"/>
    <n v="335"/>
    <x v="5"/>
    <x v="7"/>
    <s v="Brindar apoyo a las actividades de tratamiento y flujo de datos e información en el marco de lo relacionado con la mitigación del impacto por el &quot;Exceso de mortalidad durante la pandemia COVID-19 en Colombia&quot; segunda fase."/>
    <d v="2023-05-10T00:00:00"/>
    <x v="5"/>
    <s v="MAYO "/>
    <x v="1"/>
    <d v="2023-06-13T00:00:00"/>
    <s v="PRESTACIÓN DE SERVICIOS PROFESIONALES Y DE APOYO"/>
    <s v="Directa prestación de servicios"/>
    <n v="66375000"/>
    <n v="66375000"/>
    <n v="66375000"/>
    <m/>
    <s v="Nombre: Filomena Klinger Brahan_x000a_Telefono: ext. 1555_x000a_Email:fklinger@ins.gov.co"/>
  </r>
  <r>
    <x v="57"/>
    <n v="364"/>
    <x v="53"/>
    <n v="335"/>
    <x v="5"/>
    <x v="7"/>
    <s v="Brindar apoyo a las actividades de tratamiento y flujo de datos e información en el marco de lo relacionado con la mitigación del impacto por el &quot;Exceso de mortalidad durante la pandemia COVID-19 en Colombia&quot; segunda fase."/>
    <d v="2023-05-10T00:00:00"/>
    <x v="5"/>
    <s v="MAYO "/>
    <x v="1"/>
    <d v="2023-06-13T00:00:00"/>
    <s v="PRESTACIÓN DE SERVICIOS PROFESIONALES Y DE APOYO"/>
    <s v="Directa prestación de servicios"/>
    <n v="66375000"/>
    <n v="66375000"/>
    <n v="66375000"/>
    <m/>
    <s v="Nombre: Filomena Klinger Brahan_x000a_Telefono: ext. 1555_x000a_Email:fklinger@ins.gov.co"/>
  </r>
  <r>
    <x v="58"/>
    <n v="365"/>
    <x v="54"/>
    <n v="335"/>
    <x v="5"/>
    <x v="7"/>
    <s v="Brindar apoyo a las actividades de tratamiento y flujo de datos e información en el marco de lo relacionado con la mitigación del impacto por el &quot;Exceso de mortalidad durante la pandemia COVID-19 en Colombia&quot; segunda fase."/>
    <d v="2023-05-10T00:00:00"/>
    <x v="5"/>
    <s v="MAYO "/>
    <x v="1"/>
    <d v="2023-06-15T00:00:00"/>
    <s v="PRESTACIÓN DE SERVICIOS PROFESIONALES Y DE APOYO"/>
    <s v="Directa prestación de servicios"/>
    <n v="66375000"/>
    <n v="66375000"/>
    <n v="66375000"/>
    <m/>
    <s v="Nombre: Filomena Klinger Brahan_x000a_Telefono: ext. 1555_x000a_Email:fklinger@ins.gov.co"/>
  </r>
  <r>
    <x v="59"/>
    <n v="366"/>
    <x v="55"/>
    <n v="335"/>
    <x v="5"/>
    <x v="7"/>
    <s v="Prestar sus servicios profesionales para apoyar las actividades de recolección, consolidación, procesamiento, revisión y análisis de información en el marco del proyecto &quot;Exceso de mortalidad durante la pandemia COVID-19 en Colombia&quot; segunda fase."/>
    <d v="2023-05-10T00:00:00"/>
    <x v="5"/>
    <s v="MAYO "/>
    <x v="1"/>
    <d v="2023-06-15T00:00:00"/>
    <s v="PRESTACIÓN DE SERVICIOS PROFESIONALES Y DE APOYO"/>
    <s v="Directa prestación de servicios"/>
    <n v="66375000"/>
    <n v="66375000"/>
    <n v="66375000"/>
    <m/>
    <s v="Nombre: Filomena Klinger Brahan_x000a_Telefono: ext. 1555_x000a_Email:fklinger@ins.gov.co"/>
  </r>
  <r>
    <x v="60"/>
    <n v="367"/>
    <x v="56"/>
    <n v="335"/>
    <x v="5"/>
    <x v="7"/>
    <s v="Prestar sus servicios profesionales para apoyar las actividades de recolección, consolidación, procesamiento, revisión y análisis de información en el marco del proyecto &quot;Exceso de mortalidad durante la pandemia COVID-19 en Colombia&quot; segunda fase."/>
    <d v="2023-05-10T00:00:00"/>
    <x v="5"/>
    <s v="MAYO "/>
    <x v="1"/>
    <d v="2023-06-13T00:00:00"/>
    <s v="PRESTACIÓN DE SERVICIOS PROFESIONALES Y DE APOYO"/>
    <s v="Directa prestación de servicios"/>
    <n v="66375000"/>
    <n v="66375000"/>
    <n v="66375000"/>
    <m/>
    <s v="Nombre: Filomena Klinger Brahan_x000a_Telefono: ext. 1555_x000a_Email:fklinger@ins.gov.co"/>
  </r>
  <r>
    <x v="61"/>
    <n v="368"/>
    <x v="57"/>
    <n v="335"/>
    <x v="5"/>
    <x v="7"/>
    <s v="Prestar sus servicios profesionales para apoyar las actividades de recolección, consolidación, procesamiento, revisión y análisis de información en el marco del proyecto &quot;Exceso de mortalidad durante la pandemia COVID-19 en Colombia&quot; segunda fase."/>
    <d v="2023-05-10T00:00:00"/>
    <x v="5"/>
    <s v="MAYO "/>
    <x v="1"/>
    <d v="2023-06-13T00:00:00"/>
    <s v="PRESTACIÓN DE SERVICIOS PROFESIONALES Y DE APOYO"/>
    <s v="Directa prestación de servicios"/>
    <n v="66375000"/>
    <n v="66375000"/>
    <n v="66375000"/>
    <m/>
    <s v="Nombre: Filomena Klinger Brahan_x000a_Telefono: ext. 1555_x000a_Email:fklinger@ins.gov.co"/>
  </r>
  <r>
    <x v="62"/>
    <n v="353"/>
    <x v="58"/>
    <n v="335"/>
    <x v="5"/>
    <x v="7"/>
    <s v=" Prestar servicios profesionales para apoyar el mantenimiento tecnológico del sistema de información para la vigilancia en salud pública de mortalidad materna."/>
    <d v="2023-05-04T00:00:00"/>
    <x v="5"/>
    <s v="MAYO "/>
    <x v="1"/>
    <d v="2023-05-16T00:00:00"/>
    <s v="PRESTACIÓN DE SERVICIOS PROFESIONALES Y DE APOYO"/>
    <s v="Directa prestación de servicios"/>
    <n v="46701612"/>
    <n v="46701612"/>
    <n v="46701612"/>
    <m/>
    <s v="Nombre: Filomena Klinger Brahan_x000a_Telefono: ext. 1555_x000a_Email:fklinger@ins.gov.co"/>
  </r>
  <r>
    <x v="63"/>
    <n v="463"/>
    <x v="59"/>
    <n v="335"/>
    <x v="5"/>
    <x v="6"/>
    <s v="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
    <d v="2023-08-30T00:00:00"/>
    <x v="5"/>
    <s v="AGOSTO "/>
    <x v="2"/>
    <d v="1899-12-30T00:00:00"/>
    <s v="PRESTACIÓN DE SERVICIOS PROFESIONALES Y DE APOYO"/>
    <s v="Directa prestación de servicios"/>
    <n v="81600000"/>
    <n v="92400000"/>
    <s v="-"/>
    <s v="Se canceló el proceso"/>
    <s v="Nombre: Filomena Klinger Brahan_x000a_Telefono: ext. 1555_x000a_Email:fklinger@ins.gov.co"/>
  </r>
  <r>
    <x v="64"/>
    <n v="396"/>
    <x v="60"/>
    <n v="335"/>
    <x v="5"/>
    <x v="7"/>
    <s v="Apoyar en el seguimiento de todas las actividades administrativas y financieras necesarias para el completo desarrollo del proyecto titulado “Sostenibilidad de la etapa de desarrollo del Instituto Nacional de Salud de Colombia en la respuesta de Emergencias de Salud Pública y su desarrollo como centro de excelencia en América Latina”."/>
    <d v="2023-06-07T00:00:00"/>
    <x v="6"/>
    <s v="JUNIO"/>
    <x v="1"/>
    <d v="2023-06-29T00:00:00"/>
    <s v="PRESTACIÓN DE SERVICIOS PROFESIONALES Y DE APOYO"/>
    <s v="Directa prestación de servicios"/>
    <n v="72000000"/>
    <n v="72000000"/>
    <n v="72000000"/>
    <m/>
    <s v="Nombre: Filomena Klinger Brahan_x000a_Telefono: ext. 1555_x000a_Email:fklinger@ins.gov.co"/>
  </r>
  <r>
    <x v="65"/>
    <n v="265"/>
    <x v="61"/>
    <n v="335"/>
    <x v="5"/>
    <x v="6"/>
    <s v="Prestar servicios profesionales para el apoyo en la actualización del sistema de vigilancia en salud pública de la mortalidad materna y mortalidad perinatal y neonatal tardía"/>
    <d v="2023-01-06T00:00:00"/>
    <x v="5"/>
    <s v="ENERO "/>
    <x v="1"/>
    <d v="1899-12-30T00:00:00"/>
    <s v="PRESTACIÓN DE SERVICIOS PROFESIONALES Y DE APOYO"/>
    <s v="Directa prestación de servicios"/>
    <n v="81600000"/>
    <n v="19720000"/>
    <n v="19720000"/>
    <m/>
    <s v="Nombre: Filomena Klinger Brahan_x000a_Telefono: ext. 1555_x000a_Email:fklinger@ins.gov.co"/>
  </r>
  <r>
    <x v="66"/>
    <n v="398"/>
    <x v="62"/>
    <n v="335"/>
    <x v="5"/>
    <x v="7"/>
    <s v="Apoyar la implementación y seguimiento a la estrategia de Vigilancia en Salud Pública con enfoque Comunitario en Colombia."/>
    <d v="2023-06-13T00:00:00"/>
    <x v="6"/>
    <s v="JUNIO"/>
    <x v="1"/>
    <d v="2023-07-04T00:00:00"/>
    <s v="PRESTACIÓN DE SERVICIOS PROFESIONALES Y DE APOYO"/>
    <s v="Directa prestación de servicios"/>
    <n v="42000000"/>
    <n v="42000000"/>
    <n v="42000000"/>
    <m/>
    <s v="Nombre: Filomena Klinger Brahan_x000a_Telefono: ext. 1555_x000a_Email:fklinger@ins.gov.co"/>
  </r>
  <r>
    <x v="67"/>
    <n v="399"/>
    <x v="63"/>
    <n v="335"/>
    <x v="5"/>
    <x v="7"/>
    <s v="Prestar servicios profesionales para desarrollar, identificar y recolectar información que permita el análisis y comprensión de las situaciones de la vigilancia en salud pública con base comunitaria."/>
    <d v="2023-06-13T00:00:00"/>
    <x v="6"/>
    <s v="JUNIO"/>
    <x v="1"/>
    <d v="2023-07-14T00:00:00"/>
    <s v="PRESTACIÓN DE SERVICIOS PROFESIONALES Y DE APOYO"/>
    <s v="Directa prestación de servicios"/>
    <n v="42000000"/>
    <n v="42000000"/>
    <n v="42000000"/>
    <m/>
    <s v="Nombre: Filomena Klinger Brahan_x000a_Telefono: ext. 1555_x000a_Email:fklinger@ins.gov.co"/>
  </r>
  <r>
    <x v="68"/>
    <n v="415"/>
    <x v="64"/>
    <n v="322"/>
    <x v="5"/>
    <x v="6"/>
    <s v="Apoyar el procesamiento de mosquitos para detección y confirmación de la infección natural con Plasmodium spp. dentro del proyecto &quot;Determinación del impacto entomológico del uso de mosquiteros tratados con insecticida de larga duración (MILD) y el rociado residual intradomiciliario (RRI) en un área endémica para la transmisión de malaria del departamento de Cauca, Colombia&quot;."/>
    <d v="2023-06-28T00:00:00"/>
    <x v="6"/>
    <s v="JUNIO"/>
    <x v="1"/>
    <d v="2023-07-12T00:00:00"/>
    <s v="PRESTACIÓN DE SERVICIOS PROFESIONALES Y DE APOYO"/>
    <s v="Directa prestación de servicios"/>
    <n v="13300000"/>
    <n v="13300000"/>
    <n v="13300000"/>
    <m/>
    <s v="Nombre: Filomena Klinger Brahan_x000a_Telefono: ext. 1555_x000a_Email:fklinger@ins.gov.co"/>
  </r>
  <r>
    <x v="69"/>
    <n v="416"/>
    <x v="65"/>
    <n v="322"/>
    <x v="5"/>
    <x v="6"/>
    <s v="Apoyar la preparación de las muestras de mosquitos para su procesamiento, preparación de materiales y reactivos para la realización de pruebas de laboratorio y aseo de las áreas de trabajo dentro del proyecto &quot;Determinación del impacto entomológico del uso de mosquiteros tratados con insecticida de larga duración (MILD) y el rociado residual intradomiciliario (RRI) en un área endémica para la transmisión de malaria del departamento de Cauca, Colombia&quot;."/>
    <d v="2023-06-28T00:00:00"/>
    <x v="6"/>
    <s v="JUNIO"/>
    <x v="1"/>
    <d v="2023-07-24T00:00:00"/>
    <s v="PRESTACIÓN DE SERVICIOS PROFESIONALES Y DE APOYO"/>
    <s v="Directa prestación de servicios"/>
    <n v="10500000"/>
    <n v="10500000"/>
    <n v="10500000"/>
    <m/>
    <s v="Nombre: Filomena Klinger Brahan_x000a_Telefono: ext. 1555_x000a_Email:fklinger@ins.gov.co"/>
  </r>
  <r>
    <x v="70"/>
    <n v="417"/>
    <x v="66"/>
    <n v="322"/>
    <x v="5"/>
    <x v="6"/>
    <s v="Apoyar el procesamiento de las muestras de mosquitos para detección de infección natural con Plasmodium, la determinación preliminar de mecanismos de resistencia a insecticidas en mosquitos del género Anopheles y la organización de información recolectada dentro del proyecto &quot;Determinación del impacto entomológico del uso de mosquiteros tratados con insecticida de larga duración (MILD) y el rociado residual intradomiciliario (RRI) en un área endémica para la transmisión de malaria del departamento de Cauca, Colombia&quot;."/>
    <d v="2023-06-28T00:00:00"/>
    <x v="6"/>
    <s v="JUNIO"/>
    <x v="1"/>
    <d v="2023-07-12T00:00:00"/>
    <s v="PRESTACIÓN DE SERVICIOS PROFESIONALES Y DE APOYO"/>
    <s v="Directa prestación de servicios"/>
    <n v="22085000"/>
    <n v="22085000"/>
    <n v="22085000"/>
    <m/>
    <s v="Nombre: Filomena Klinger Brahan_x000a_Telefono: ext. 1555_x000a_Email:fklinger@ins.gov.co"/>
  </r>
  <r>
    <x v="71"/>
    <n v="418"/>
    <x v="67"/>
    <n v="322"/>
    <x v="5"/>
    <x v="6"/>
    <s v="Apoyar la realización de las pruebas moleculares para confirmar las fuentes de alimentación sanguínea y la infección natural con Plasmodium en mosquitos y la organización de la información asociada con los mosquitos recolectados en Guapi y Timbiquí dentro del proyecto &quot;Determinación del impacto entomológico del uso de mosquiteros tratados con insecticida de larga duración (MILD) y el rociado residual intradomiciliario (RRI) en un área endémica para la transmisión de malaria del departamento de Cauca, Colombia&quot;."/>
    <d v="2023-06-28T00:00:00"/>
    <x v="6"/>
    <s v="JUNIO"/>
    <x v="1"/>
    <d v="2023-07-12T00:00:00"/>
    <s v="PRESTACIÓN DE SERVICIOS PROFESIONALES Y DE APOYO"/>
    <s v="Directa prestación de servicios"/>
    <n v="22050000"/>
    <n v="22050000"/>
    <n v="22050000"/>
    <m/>
    <s v="Nombre: Filomena Klinger Brahan_x000a_Telefono: ext. 1555_x000a_Email:fklinger@ins.gov.co"/>
  </r>
  <r>
    <x v="72"/>
    <n v="419"/>
    <x v="68"/>
    <n v="322"/>
    <x v="5"/>
    <x v="6"/>
    <s v="Apoyar la revisión, depuración y organización de las bases de datos y el análisis de la información dentro del proyecto &quot;Determinación del impacto entomológico del uso de mosquiteros tratados con insecticida de larga duración (MILD) y el rociado residual intradomiciliario (RRI) en un área endémica para la transmisión de malaria del departamento de Cauca, Colombia&quot;."/>
    <d v="2023-06-28T00:00:00"/>
    <x v="6"/>
    <s v="JUNIO"/>
    <x v="1"/>
    <d v="2023-07-27T00:00:00"/>
    <s v="PRESTACIÓN DE SERVICIOS PROFESIONALES Y DE APOYO"/>
    <s v="Directa prestación de servicios"/>
    <n v="11550000"/>
    <n v="11550000"/>
    <n v="11550000"/>
    <m/>
    <s v="Nombre: Filomena Klinger Brahan_x000a_Telefono: ext. 1555_x000a_Email:fklinger@ins.gov.co"/>
  </r>
  <r>
    <x v="73"/>
    <n v="587"/>
    <x v="62"/>
    <n v="372"/>
    <x v="5"/>
    <x v="6"/>
    <s v="contrato de prestación de servicios para el  diseño de  la estrategia de integración de la vigilancia sindrómica, recomendación de  estrategias de captura de información y elaboración de interfaces, y realización de  las pruebas correspondientes."/>
    <d v="2023-12-22T00:00:00"/>
    <x v="5"/>
    <s v="DICIEMBRE "/>
    <x v="3"/>
    <d v="1899-12-30T00:00:00"/>
    <s v="PRESTACIÓN DE SERVICIOS PROFESIONALES Y DE APOYO"/>
    <s v="Directa prestación de servicios"/>
    <n v="164000000"/>
    <s v="-"/>
    <s v="-"/>
    <m/>
    <s v="Nombre: Filomena Klinger Brahan_x000a_Telefono: ext. 1555_x000a_Email:fklinger@ins.gov.co"/>
  </r>
  <r>
    <x v="74"/>
    <n v="522"/>
    <x v="69"/>
    <n v="335"/>
    <x v="5"/>
    <x v="6"/>
    <s v="Fortalecer los enfoques analíticos de los eventos de interés en salud pública en el marco de desarrollo de tableros de control dentro del enfoque sindrómico desde las líneas dispuestas por la subdirección de prevención, vigilancia y control en salud pública."/>
    <d v="2023-10-20T00:00:00"/>
    <x v="5"/>
    <s v="OCTUBRE"/>
    <x v="1"/>
    <d v="2023-10-30T00:00:00"/>
    <s v="PRESTACIÓN DE SERVICIOS PROFESIONALES Y DE APOYO"/>
    <s v="Directa prestación de servicios"/>
    <n v="57600000"/>
    <n v="57543057"/>
    <n v="57543057"/>
    <m/>
    <s v="Nombre: Filomena Klinger Brahan_x000a_Telefono: ext. 1555_x000a_Email:fklinger@ins.gov.co"/>
  </r>
  <r>
    <x v="75"/>
    <n v="588"/>
    <x v="70"/>
    <n v="372"/>
    <x v="5"/>
    <x v="6"/>
    <s v="contrato de prestación de servicios para el  diseño de  la estrategia de integración de la vigilancia sindrómica, recomendación de  estrategias de captura de información y elaboración de interfaces, y realización de  las pruebas correspondientes."/>
    <d v="2023-12-22T00:00:00"/>
    <x v="5"/>
    <s v="DICIEMBRE "/>
    <x v="3"/>
    <d v="1899-12-30T00:00:00"/>
    <s v="PRESTACIÓN DE SERVICIOS PROFESIONALES Y DE APOYO"/>
    <s v="Directa prestación de servicios"/>
    <n v="164000000"/>
    <s v="-"/>
    <s v="-"/>
    <m/>
    <s v="Nombre: Filomena Klinger Brahan_x000a_Telefono: ext. 1555_x000a_Email:fklinger@ins.gov.co"/>
  </r>
  <r>
    <x v="76"/>
    <s v="387-6"/>
    <x v="71"/>
    <n v="339"/>
    <x v="5"/>
    <x v="6"/>
    <s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
    <d v="2023-05-31T00:00:00"/>
    <x v="5"/>
    <s v="MAYO "/>
    <x v="1"/>
    <d v="2023-10-03T00:00:00"/>
    <s v="CONTRATOS DE CIENCIA Y TÉCNOLOGÍA"/>
    <s v="Directa por Ciencia y Tecnología"/>
    <n v="392224000"/>
    <n v="479456538"/>
    <n v="479456538"/>
    <s v="La imputación presupuestal de los CDRs adicionados quedaría de la siguiente manera: SIFI 339 - CDR 754: $5.279.078 | SIFI 335 - CDR 758: $15.612.800 | SIFI 322 - CDR 757: $33.518.730"/>
    <s v="Nombre: Filomena Klinger Brahan_x000a_Telefono: ext. 1555_x000a_Email:fklinger@ins.gov.co"/>
  </r>
  <r>
    <x v="77"/>
    <n v="413"/>
    <x v="72"/>
    <n v="335"/>
    <x v="5"/>
    <x v="7"/>
    <s v="Prestar servicios en el  asesoramiento y entrenamiento para verificadores de estándares de Bioseguridad y Biocustodía, para realizar taller teórico-práctico sobre análisis de riesgo biológico, dirigido a los profesionales de los Laboratorios de Salud Pública._x000a_ "/>
    <d v="2023-06-26T00:00:00"/>
    <x v="6"/>
    <s v="JUNIO"/>
    <x v="1"/>
    <d v="2023-08-14T00:00:00"/>
    <s v="PRESTACIÓN DE SERVICIOS PROFESIONALES Y DE APOYO"/>
    <s v="Directa prestación de servicios"/>
    <n v="126760000"/>
    <n v="126760000"/>
    <n v="126760000"/>
    <m/>
    <s v="Nombre: Filomena Klinger Brahan_x000a_Telefono: ext. 1555_x000a_Email:fklinger@ins.gov.co"/>
  </r>
  <r>
    <x v="78"/>
    <n v="321"/>
    <x v="73"/>
    <n v="335"/>
    <x v="5"/>
    <x v="6"/>
    <s v="Realizar actividades correspondientes a cursos, socializaciones, preparación y/o entrenamientos dirigido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 _x000a__x000a_"/>
    <d v="2023-03-10T00:00:00"/>
    <x v="5"/>
    <s v="MARZO "/>
    <x v="1"/>
    <d v="2023-03-31T00:00:00"/>
    <s v="PRESTACIÓN DE SERVICIOS PROFESIONALES Y DE APOYO"/>
    <s v="Directa prestación de servicios"/>
    <n v="150000000"/>
    <n v="153520000"/>
    <n v="153520000"/>
    <m/>
    <s v="Nombre: Filomena Klinger Brahan_x000a_Telefono: ext. 1555_x000a_Email:fklinger@ins.gov.co"/>
  </r>
  <r>
    <x v="79"/>
    <n v="412"/>
    <x v="74"/>
    <n v="335"/>
    <x v="5"/>
    <x v="7"/>
    <s v=" Brindar apoyo a las actividades de tratamiento y flujo de datos e información en el marco de lo relacionado con la mitigación del impacto por el &quot;Exceso de mortalidad durante la pandemia COVID-19 en Colombia&quot; segunda fase &quot;y apoyar el desarrollo de actividades de gestión de conocimiento en el marco de las redes de salud pública&quot;."/>
    <d v="2023-06-27T00:00:00"/>
    <x v="6"/>
    <s v="JUNIO"/>
    <x v="1"/>
    <d v="2023-07-24T00:00:00"/>
    <s v="PRESTACIÓN DE SERVICIOS PROFESIONALES Y DE APOYO"/>
    <s v="Directa prestación de servicios"/>
    <n v="56000000"/>
    <n v="56000000"/>
    <n v="56000000"/>
    <m/>
    <s v="Nombre: Filomena Klinger Brahan_x000a_Telefono: ext. 1555_x000a_Email:fklinger@ins.gov.co"/>
  </r>
  <r>
    <x v="80"/>
    <n v="275"/>
    <x v="75"/>
    <n v="323"/>
    <x v="3"/>
    <x v="8"/>
    <s v="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quot;_x000a_"/>
    <d v="2023-01-24T00:00:00"/>
    <x v="1"/>
    <s v="ENERO "/>
    <x v="1"/>
    <d v="2023-02-20T00:00:00"/>
    <s v="PRESTACIÓN DE SERVICIOS PROFESIONALES Y DE APOYO"/>
    <s v="Directa prestación de servicios"/>
    <n v="37500000"/>
    <n v="37500000"/>
    <n v="37500000"/>
    <m/>
    <s v="Nombre: Juan Carlos Figueroa Godoy_x000a_Telefono: ext. 1105_x000a_Email:jfigueroa@ins.gov.co"/>
  </r>
  <r>
    <x v="81"/>
    <s v="281-3"/>
    <x v="76"/>
    <n v="323"/>
    <x v="3"/>
    <x v="8"/>
    <s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
    <d v="2023-01-30T00:00:00"/>
    <x v="1"/>
    <s v="ENERO "/>
    <x v="1"/>
    <d v="2023-06-07T00:00:00"/>
    <s v="INVITACIÓN PRIVADA"/>
    <s v="Invitación Privada"/>
    <n v="99181494"/>
    <n v="99181494"/>
    <n v="99181494"/>
    <m/>
    <s v="Nombre: Juan Carlos Figueroa Godoy_x000a_Telefono: ext. 1105_x000a_Email:jfigueroa@ins.gov.co"/>
  </r>
  <r>
    <x v="82"/>
    <n v="288"/>
    <x v="77"/>
    <n v="323"/>
    <x v="3"/>
    <x v="8"/>
    <s v="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
    <d v="2023-02-10T00:00:00"/>
    <x v="2"/>
    <s v="FEBRERO "/>
    <x v="1"/>
    <d v="2023-03-08T00:00:00"/>
    <s v="PRESTACIÓN DE SERVICIOS PROFESIONALES Y DE APOYO"/>
    <s v="Directa prestación de servicios"/>
    <n v="55176000"/>
    <n v="55176000"/>
    <n v="55176000"/>
    <m/>
    <s v="Nombre: Juan Carlos Figueroa Godoy_x000a_Telefono: ext. 1105_x000a_Email:jfigueroa@ins.gov.co"/>
  </r>
  <r>
    <x v="83"/>
    <n v="289"/>
    <x v="78"/>
    <n v="323"/>
    <x v="3"/>
    <x v="8"/>
    <s v="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_x000a__x000a_"/>
    <d v="2023-02-10T00:00:00"/>
    <x v="2"/>
    <s v="FEBRERO "/>
    <x v="1"/>
    <d v="2023-03-08T00:00:00"/>
    <s v="PRESTACIÓN DE SERVICIOS PROFESIONALES Y DE APOYO"/>
    <s v="Directa prestación de servicios"/>
    <n v="55176000"/>
    <n v="55176000"/>
    <n v="55176000"/>
    <m/>
    <s v="Nombre: Juan Carlos Figueroa Godoy_x000a_Telefono: ext. 1105_x000a_Email:jfigueroa@ins.gov.co"/>
  </r>
  <r>
    <x v="84"/>
    <n v="291"/>
    <x v="79"/>
    <n v="323"/>
    <x v="3"/>
    <x v="8"/>
    <s v="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_x000a__x000a_"/>
    <d v="2023-02-10T00:00:00"/>
    <x v="2"/>
    <s v="FEBRERO "/>
    <x v="1"/>
    <d v="2023-03-08T00:00:00"/>
    <s v="PRESTACIÓN DE SERVICIOS PROFESIONALES Y DE APOYO"/>
    <s v="Directa prestación de servicios"/>
    <n v="55176000"/>
    <n v="55176000"/>
    <n v="55176000"/>
    <m/>
    <s v="Nombre: Juan Carlos Figueroa Godoy_x000a_Telefono: ext. 1105_x000a_Email:jfigueroa@ins.gov.co"/>
  </r>
  <r>
    <x v="85"/>
    <n v="292"/>
    <x v="80"/>
    <n v="323"/>
    <x v="3"/>
    <x v="8"/>
    <s v="Prestación de servicios profesionales para apoyar en la ejecución local como asistente de campo de los municipios de Moniquirá, Chitaraque y Santana en el departamento de Boyacá, dentro del proyecto denominado “Hacia la eliminación de la transmisión congénita de la enfermedad de Chagas en América Latina’’."/>
    <d v="2023-02-10T00:00:00"/>
    <x v="2"/>
    <s v="FEBRERO "/>
    <x v="1"/>
    <d v="2023-03-08T00:00:00"/>
    <s v="PRESTACIÓN DE SERVICIOS PROFESIONALES Y DE APOYO"/>
    <s v="Directa prestación de servicios"/>
    <n v="55176000"/>
    <n v="55176000"/>
    <n v="55176000"/>
    <m/>
    <s v="Nombre: Juan Carlos Figueroa Godoy_x000a_Telefono: ext. 1105_x000a_Email:jfigueroa@ins.gov.co"/>
  </r>
  <r>
    <x v="86"/>
    <n v="293"/>
    <x v="81"/>
    <n v="323"/>
    <x v="3"/>
    <x v="8"/>
    <s v="Prestación de servicios profesionales para apoyar en la ejecución local como asistente de campo del municipio de Soata y Tipacoque en el departamento de Boyacá, dentro del proyecto denominado “Hacia la eliminación de la transmisión congénita de la enfermedad de Chagas en América Latina’’."/>
    <d v="2023-02-13T00:00:00"/>
    <x v="2"/>
    <s v="FEBRERO "/>
    <x v="1"/>
    <d v="2023-03-08T00:00:00"/>
    <s v="PRESTACIÓN DE SERVICIOS PROFESIONALES Y DE APOYO"/>
    <s v="Directa prestación de servicios"/>
    <n v="55176000"/>
    <n v="55176000"/>
    <n v="55176000"/>
    <m/>
    <s v="Nombre: Juan Carlos Figueroa Godoy_x000a_Telefono: ext. 1105_x000a_Email:jfigueroa@ins.gov.co"/>
  </r>
  <r>
    <x v="87"/>
    <n v="295"/>
    <x v="82"/>
    <n v="323"/>
    <x v="3"/>
    <x v="8"/>
    <s v="Prestación de servicios profesionales para apoyar en la ejecución local como oficial de campo de los municipios Moniquirá, Chitaraque y Santana en el departamento de Boyacá, para el proyecto “Hacia la eliminación de la transmisión congénita de la enfermedad de Chagas en América Latina’’."/>
    <d v="2023-02-13T00:00:00"/>
    <x v="2"/>
    <s v="FEBRERO "/>
    <x v="1"/>
    <d v="2023-03-08T00:00:00"/>
    <s v="PRESTACIÓN DE SERVICIOS PROFESIONALES Y DE APOYO"/>
    <s v="Directa prestación de servicios"/>
    <n v="67200000"/>
    <n v="67200000"/>
    <n v="67200000"/>
    <m/>
    <s v="Nombre: Juan Carlos Figueroa Godoy_x000a_Telefono: ext. 1105_x000a_Email:jfigueroa@ins.gov.co"/>
  </r>
  <r>
    <x v="88"/>
    <n v="296"/>
    <x v="83"/>
    <n v="323"/>
    <x v="3"/>
    <x v="8"/>
    <s v="Prestación de servicios profesionales para apoyar en la ejecución local como oficial de campo del municipio de Yopal en el departamento de Casanare, para el proyecto “Hacia la eliminación de la transmisión congénita de la enfermedad de Chagas en América Latina’’."/>
    <d v="2023-02-13T00:00:00"/>
    <x v="2"/>
    <s v="FEBRERO "/>
    <x v="1"/>
    <d v="2023-03-08T00:00:00"/>
    <s v="PRESTACIÓN DE SERVICIOS PROFESIONALES Y DE APOYO"/>
    <s v="Directa prestación de servicios"/>
    <n v="67200000"/>
    <n v="67200000"/>
    <n v="67200000"/>
    <m/>
    <s v="Nombre: Juan Carlos Figueroa Godoy_x000a_Telefono: ext. 1105_x000a_Email:jfigueroa@ins.gov.co"/>
  </r>
  <r>
    <x v="89"/>
    <n v="297"/>
    <x v="84"/>
    <n v="323"/>
    <x v="3"/>
    <x v="8"/>
    <s v="Prestación de servicios profesionales para apoyar en la ejecución local como oficial de campo de los municipios Boavita, San Mateo y Covarachia en el departamento de Boyacá, para el proyecto “Hacia la eliminación de la transmisión congénita de la enfermedad de Chagas en América Latina’’. "/>
    <d v="2023-02-13T00:00:00"/>
    <x v="2"/>
    <s v="FEBRERO "/>
    <x v="1"/>
    <d v="2023-03-08T00:00:00"/>
    <s v="PRESTACIÓN DE SERVICIOS PROFESIONALES Y DE APOYO"/>
    <s v="Directa prestación de servicios"/>
    <n v="67200000"/>
    <n v="67200000"/>
    <n v="67200000"/>
    <m/>
    <s v="Nombre: Juan Carlos Figueroa Godoy_x000a_Telefono: ext. 1105_x000a_Email:jfigueroa@ins.gov.co"/>
  </r>
  <r>
    <x v="90"/>
    <n v="298"/>
    <x v="85"/>
    <n v="323"/>
    <x v="3"/>
    <x v="8"/>
    <s v="Prestación de servicios profesionales para apoyar en la ejecución local como oficial de campo de los municipios Soata y Tipacoque en el departamento de Boyacá, para el proyecto “Hacia la eliminación de la transmisión congénita de la enfermedad de Chagas en América Latina’’."/>
    <d v="2023-02-13T00:00:00"/>
    <x v="2"/>
    <s v="FEBRERO "/>
    <x v="1"/>
    <d v="2023-03-08T00:00:00"/>
    <s v="PRESTACIÓN DE SERVICIOS PROFESIONALES Y DE APOYO"/>
    <s v="Directa prestación de servicios"/>
    <n v="67200000"/>
    <n v="67200000"/>
    <n v="67200000"/>
    <m/>
    <s v="Nombre: Juan Carlos Figueroa Godoy_x000a_Telefono: ext. 1105_x000a_Email:jfigueroa@ins.gov.co"/>
  </r>
  <r>
    <x v="91"/>
    <n v="303"/>
    <x v="86"/>
    <n v="323"/>
    <x v="3"/>
    <x v="8"/>
    <s v="Prestación de servicios profesionales para apoyar como oficial de comunicaciones, para el proyecto “Hacia la eliminación de la transmisión congénita de la enfermedad de Chagas en América Latina’’.  "/>
    <d v="2023-02-14T00:00:00"/>
    <x v="2"/>
    <s v="FEBRERO "/>
    <x v="1"/>
    <d v="2023-03-14T00:00:00"/>
    <s v="PRESTACIÓN DE SERVICIOS PROFESIONALES Y DE APOYO"/>
    <s v="Directa prestación de servicios"/>
    <n v="37500000"/>
    <n v="37500000"/>
    <n v="37500000"/>
    <m/>
    <s v="Nombre: Juan Carlos Figueroa Godoy_x000a_Telefono: ext. 1105_x000a_Email:jfigueroa@ins.gov.co"/>
  </r>
  <r>
    <x v="92"/>
    <n v="313"/>
    <x v="87"/>
    <n v="323"/>
    <x v="3"/>
    <x v="8"/>
    <s v="Prestación de servicios profesionales para apoyar en la ejecución local como oficial de campo de los municipios Miraflores y Zetaquira en el departamento de Boyacá, para el proyecto “Hacia la eliminación de la transmisión congénita de la enfermedad de Chagas en América Latina’’._x000a__x000a_"/>
    <d v="2023-02-22T00:00:00"/>
    <x v="2"/>
    <s v="FEBRERO "/>
    <x v="1"/>
    <d v="2023-03-27T00:00:00"/>
    <s v="PRESTACIÓN DE SERVICIOS PROFESIONALES Y DE APOYO"/>
    <s v="Directa prestación de servicios"/>
    <n v="67200000"/>
    <n v="67200000"/>
    <n v="67200000"/>
    <m/>
    <s v="Nombre: Juan Carlos Figueroa Godoy_x000a_Telefono: ext. 1105_x000a_Email:jfigueroa@ins.gov.co"/>
  </r>
  <r>
    <x v="93"/>
    <n v="314"/>
    <x v="88"/>
    <n v="323"/>
    <x v="3"/>
    <x v="8"/>
    <s v="Prestación de servicios profesionales para apoyar en la ejecución local como asistente de campo de los municipios de Miraflores y Zetaquira en el departamento de Boyacá, dentro del proyecto denominado “Hacia la eliminación de la transmisión congénita de la enfermedad de Chagas en América Latina’’._x000a__x000a_"/>
    <d v="2023-02-22T00:00:00"/>
    <x v="2"/>
    <s v="FEBRERO "/>
    <x v="1"/>
    <d v="2023-03-08T00:00:00"/>
    <s v="PRESTACIÓN DE SERVICIOS PROFESIONALES Y DE APOYO"/>
    <s v="Directa prestación de servicios"/>
    <n v="13794000"/>
    <n v="13794000"/>
    <n v="13794000"/>
    <m/>
    <s v="Nombre: Juan Carlos Figueroa Godoy_x000a_Telefono: ext. 1105_x000a_Email:jfigueroa@ins.gov.co"/>
  </r>
  <r>
    <x v="94"/>
    <n v="315"/>
    <x v="89"/>
    <n v="323"/>
    <x v="3"/>
    <x v="8"/>
    <s v="Prestación de servicios profesionales para apoyar en la ejecución local como asistente de campo del municipio de Yopal en el departamento de Casanare, dentro del proyecto denominado “Hacia la eliminación de la transmisión congénita de la enfermedad de Chagas en América Latina’’."/>
    <d v="2023-02-27T00:00:00"/>
    <x v="2"/>
    <s v="FEBRERO "/>
    <x v="1"/>
    <d v="2023-03-08T00:00:00"/>
    <s v="PRESTACIÓN DE SERVICIOS PROFESIONALES Y DE APOYO"/>
    <s v="Directa prestación de servicios"/>
    <n v="13794000"/>
    <n v="13794000"/>
    <n v="13794000"/>
    <m/>
    <s v="Nombre: Juan Carlos Figueroa Godoy_x000a_Telefono: ext. 1105_x000a_Email:jfigueroa@ins.gov.co"/>
  </r>
  <r>
    <x v="95"/>
    <n v="351"/>
    <x v="90"/>
    <n v="323"/>
    <x v="3"/>
    <x v="8"/>
    <s v="Prestación de servicios profesionales para apoyar en la ejecución entre el equipo central y local como asistente de campo para las necesidades de los territorios, dentro del proyecto denominado “Hacia la eliminación de la transmisión congénita de la enfermedad de Chagas en América Latina’’."/>
    <d v="2023-04-24T00:00:00"/>
    <x v="4"/>
    <s v="ABRIL "/>
    <x v="2"/>
    <d v="1899-12-30T00:00:00"/>
    <s v="PRESTACIÓN DE SERVICIOS PROFESIONALES Y DE APOYO"/>
    <s v="Directa prestación de servicios"/>
    <n v="55176000"/>
    <n v="55176000"/>
    <s v="-"/>
    <s v="El área retiro el proceso"/>
    <s v="Nombre: Juan Carlos Figueroa Godoy_x000a_Telefono: ext. 1105_x000a_Email:jfigueroa@ins.gov.co"/>
  </r>
  <r>
    <x v="96"/>
    <n v="357"/>
    <x v="91"/>
    <n v="323"/>
    <x v="3"/>
    <x v="8"/>
    <n v="0"/>
    <d v="2023-05-09T00:00:00"/>
    <x v="5"/>
    <s v="MAYO "/>
    <x v="2"/>
    <d v="1899-12-30T00:00:00"/>
    <m/>
    <s v="Cotización"/>
    <s v="-"/>
    <s v="-"/>
    <s v="-"/>
    <s v="No tenían los recursos suficientes"/>
    <s v="Nombre: Juan Carlos Figueroa Godoy_x000a_Telefono: ext. 1105_x000a_Email:jfigueroa@ins.gov.co"/>
  </r>
  <r>
    <x v="97"/>
    <n v="371"/>
    <x v="92"/>
    <n v="323"/>
    <x v="3"/>
    <x v="8"/>
    <s v="Prestación de servicios profesionales para apoyar como oficial de datos dentro del proyecto denominado &quot;Hacia la eliminación de la transmisión congénita de la enfermedad de Chagas en América Latina&quot;."/>
    <d v="2023-05-12T00:00:00"/>
    <x v="5"/>
    <s v="MAYO "/>
    <x v="1"/>
    <d v="2023-06-27T00:00:00"/>
    <s v="PRESTACIÓN DE SERVICIOS PROFESIONALES Y DE APOYO"/>
    <s v="Directa prestación de servicios"/>
    <n v="103920000"/>
    <n v="103920000"/>
    <n v="103920000"/>
    <m/>
    <s v="Nombre: Juan Carlos Figueroa Godoy_x000a_Telefono: ext. 1105_x000a_Email:jfigueroa@ins.gov.co"/>
  </r>
  <r>
    <x v="98"/>
    <n v="391"/>
    <x v="93"/>
    <n v="323"/>
    <x v="3"/>
    <x v="8"/>
    <s v="Prestar servicios profesionales requeridos por la Dirección de Investigación en Salud Pública, para apoyar la administración general del Proyecto “Comunidades unidas para la innovación, el desarrollo y la atención de la enfermedad de Chagas - Hacia la eliminación de la transmisión congénita de la enfermedad de Chagas en América Latina&quot;. Output 0 Grupo &quot;Project Staff&quot; Código 007."/>
    <d v="2023-06-04T00:00:00"/>
    <x v="6"/>
    <s v="JUNIO"/>
    <x v="2"/>
    <d v="1899-12-30T00:00:00"/>
    <s v="PRESTACIÓN DE SERVICIOS PROFESIONALES Y DE APOYO"/>
    <s v="Directa prestación de servicios"/>
    <n v="118800000"/>
    <n v="118800000"/>
    <s v="-"/>
    <s v="Su contrato no será renovado"/>
    <s v="Nombre: Juan Carlos Figueroa Godoy_x000a_Telefono: ext. 1105_x000a_Email:jfigueroa@ins.gov.co"/>
  </r>
  <r>
    <x v="99"/>
    <n v="405"/>
    <x v="94"/>
    <n v="323"/>
    <x v="3"/>
    <x v="8"/>
    <s v="Apoyar en la realización de entrevistas dentro de la fase de evaluación rápida del proyecto denominado “Hacia la eliminación de la transmisión congénita de la enfermedad de Chagas en América Latina’’ protocolo de Implementación."/>
    <d v="2023-06-26T00:00:00"/>
    <x v="6"/>
    <s v="JUNIO"/>
    <x v="1"/>
    <d v="2023-07-27T00:00:00"/>
    <s v="PRESTACIÓN DE SERVICIOS PROFESIONALES Y DE APOYO"/>
    <s v="Directa prestación de servicios"/>
    <n v="3400000"/>
    <n v="3400000"/>
    <n v="3400000"/>
    <m/>
    <s v="Nombre: Juan Carlos Figueroa Godoy_x000a_Telefono: ext. 1105_x000a_Email:jfigueroa@ins.gov.co"/>
  </r>
  <r>
    <x v="100"/>
    <n v="406"/>
    <x v="95"/>
    <n v="323"/>
    <x v="3"/>
    <x v="8"/>
    <s v="Apoyar en la realización de entrevistas en la fase de evaluación rápida del proyecto denominado “Hacia la eliminación de la transmisión congénita de la enfermedad de Chagas en América Latina’’ protocolo de Implementación."/>
    <d v="2023-06-26T00:00:00"/>
    <x v="6"/>
    <s v="JUNIO"/>
    <x v="1"/>
    <d v="2023-07-27T00:00:00"/>
    <s v="PRESTACIÓN DE SERVICIOS PROFESIONALES Y DE APOYO"/>
    <s v="Directa prestación de servicios"/>
    <n v="3400000"/>
    <n v="3400000"/>
    <n v="3400000"/>
    <m/>
    <s v="Nombre: Juan Carlos Figueroa Godoy_x000a_Telefono: ext. 1105_x000a_Email:jfigueroa@ins.gov.co"/>
  </r>
  <r>
    <x v="101"/>
    <n v="407"/>
    <x v="96"/>
    <n v="323"/>
    <x v="3"/>
    <x v="8"/>
    <s v="Prestación de servicios para apoyar en la ejecución local como entrevistadores(a) para le proyecto “Hacia la eliminación de la trasmisión congénita de la enfermedad de Chagas en América Latina”."/>
    <d v="2023-06-26T00:00:00"/>
    <x v="6"/>
    <s v="JUNIO"/>
    <x v="1"/>
    <d v="2023-08-02T00:00:00"/>
    <s v="PRESTACIÓN DE SERVICIOS PROFESIONALES Y DE APOYO"/>
    <s v="Directa prestación de servicios"/>
    <n v="4400000"/>
    <n v="4400000"/>
    <n v="4400000"/>
    <m/>
    <s v="Nombre: Juan Carlos Figueroa Godoy_x000a_Telefono: ext. 1105_x000a_Email:jfigueroa@ins.gov.co"/>
  </r>
  <r>
    <x v="102"/>
    <n v="408"/>
    <x v="97"/>
    <n v="323"/>
    <x v="3"/>
    <x v="8"/>
    <s v="Apoyar en la realización de entrevistas el municipio de MONIQUIRA (Boyacá), dentro de la fase de evaluación rápida del proyecto denominado “Hacia la eliminación de la transmisión congénita de la enfermedad de Chagas en América Latina’’ protocolo de Implementación."/>
    <d v="2023-06-26T00:00:00"/>
    <x v="6"/>
    <s v="JUNIO"/>
    <x v="2"/>
    <d v="1899-12-30T00:00:00"/>
    <s v="PRESTACIÓN DE SERVICIOS PROFESIONALES Y DE APOYO"/>
    <s v="Directa prestación de servicios"/>
    <n v="4400000"/>
    <n v="4400000"/>
    <s v="-"/>
    <s v="La contratista desistió del proceso"/>
    <s v="Nombre: Juan Carlos Figueroa Godoy_x000a_Telefono: ext. 1105_x000a_Email:jfigueroa@ins.gov.co"/>
  </r>
  <r>
    <x v="103"/>
    <n v="409"/>
    <x v="98"/>
    <n v="323"/>
    <x v="3"/>
    <x v="8"/>
    <s v="Prestar servicios profesionales para apoyar en la ejecución local como asistente de campo dentro del proyecto denominado &quot;Hacia la eliminación de la transmisión congénita de la enfermedad de Chagas en América Latina&quot;."/>
    <d v="2023-06-27T00:00:00"/>
    <x v="6"/>
    <s v="JUNIO"/>
    <x v="1"/>
    <d v="2023-07-14T00:00:00"/>
    <s v="PRESTACIÓN DE SERVICIOS PROFESIONALES Y DE APOYO"/>
    <s v="Directa prestación de servicios"/>
    <n v="54800000"/>
    <n v="54800000"/>
    <n v="54800000"/>
    <m/>
    <s v="Nombre: Juan Carlos Figueroa Godoy_x000a_Telefono: ext. 1105_x000a_Email:jfigueroa@ins.gov.co"/>
  </r>
  <r>
    <x v="104"/>
    <n v="410"/>
    <x v="89"/>
    <n v="323"/>
    <x v="3"/>
    <x v="8"/>
    <s v="Prestar servicios profesionales para apoyar en la ejecución local como asistente de campo dentro del proyecto denominado &quot;Hacia la eliminación de la transmisión congénita de la enfermedad de Chagas en América Latina&quot;. "/>
    <d v="2023-06-27T00:00:00"/>
    <x v="6"/>
    <s v="JUNIO"/>
    <x v="1"/>
    <d v="2023-07-14T00:00:00"/>
    <s v="PRESTACIÓN DE SERVICIOS PROFESIONALES Y DE APOYO"/>
    <s v="Directa prestación de servicios"/>
    <n v="41100000"/>
    <n v="41100000"/>
    <n v="41100000"/>
    <m/>
    <s v="Nombre: Juan Carlos Figueroa Godoy_x000a_Telefono: ext. 1105_x000a_Email:jfigueroa@ins.gov.co"/>
  </r>
  <r>
    <x v="105"/>
    <n v="411"/>
    <x v="88"/>
    <n v="323"/>
    <x v="3"/>
    <x v="8"/>
    <s v="Prestación de servicios profesionales para apoyar en la ejecución local como asistente de campo dentro del proyecto denominado &quot;Hacia la eliminación de la transmisión congénita de la enfermedad de Chagas en América Latina&quot;."/>
    <d v="2023-06-27T00:00:00"/>
    <x v="6"/>
    <s v="JUNIO"/>
    <x v="1"/>
    <d v="2023-07-14T00:00:00"/>
    <s v="PRESTACIÓN DE SERVICIOS PROFESIONALES Y DE APOYO"/>
    <s v="Directa prestación de servicios"/>
    <n v="38340000"/>
    <n v="38340000"/>
    <n v="38340000"/>
    <m/>
    <s v="Nombre: Juan Carlos Figueroa Godoy_x000a_Telefono: ext. 1105_x000a_Email:jfigueroa@ins.gov.co"/>
  </r>
  <r>
    <x v="106"/>
    <n v="430"/>
    <x v="99"/>
    <n v="323"/>
    <x v="3"/>
    <x v="8"/>
    <s v="Prestación de servicios para apoyar en la ejecución local como entrevistadores dentro de la fase de evaluación rápida del proyecto denominado &quot;Hacia la eliminación de la transmisión congénita de la enfermedad de Chagas en América Latina&quot; protocolo de Implementación."/>
    <d v="2023-07-14T00:00:00"/>
    <x v="7"/>
    <s v="JULIO"/>
    <x v="1"/>
    <d v="2023-07-31T00:00:00"/>
    <s v="PRESTACIÓN DE SERVICIOS PROFESIONALES Y DE APOYO"/>
    <s v="Directa prestación de servicios"/>
    <n v="4400000"/>
    <n v="4400000"/>
    <n v="4400000"/>
    <m/>
    <s v="Nombre: Juan Carlos Figueroa Godoy_x000a_Telefono: ext. 1105_x000a_Email:jfigueroa@ins.gov.co"/>
  </r>
  <r>
    <x v="107"/>
    <n v="431"/>
    <x v="100"/>
    <n v="323"/>
    <x v="3"/>
    <x v="8"/>
    <s v="Apoyar en la realización de entrevistas el municipio de CHITARAQUE (Boyacá), dentro de la fase de evaluación rápida del proyecto denominado &quot;Hacia la eliminación de la transmisión congénita de la enfermedad de Chagas en América Latina&quot; protocolo de Implementación."/>
    <d v="2023-07-14T00:00:00"/>
    <x v="7"/>
    <s v="JULIO"/>
    <x v="1"/>
    <d v="2023-07-31T00:00:00"/>
    <s v="PRESTACIÓN DE SERVICIOS PROFESIONALES Y DE APOYO"/>
    <s v="Directa prestación de servicios"/>
    <n v="4400000"/>
    <n v="4400000"/>
    <n v="4400000"/>
    <m/>
    <s v="Nombre: Juan Carlos Figueroa Godoy_x000a_Telefono: ext. 1105_x000a_Email:jfigueroa@ins.gov.co"/>
  </r>
  <r>
    <x v="108"/>
    <n v="432"/>
    <x v="101"/>
    <n v="323"/>
    <x v="3"/>
    <x v="8"/>
    <s v="Apoyar en la realización de entrevistas dentro de la fase de evaluación rápida del proyecto denominado “Hacia la eliminación de la transmisión congénita de la enfermedad de Chagas en América Latina’’ protocolo de Implementación."/>
    <d v="2023-07-14T00:00:00"/>
    <x v="7"/>
    <s v="JULIO"/>
    <x v="1"/>
    <d v="2023-07-27T00:00:00"/>
    <s v="PRESTACIÓN DE SERVICIOS PROFESIONALES Y DE APOYO"/>
    <s v="Directa prestación de servicios"/>
    <n v="3400000"/>
    <n v="3400000"/>
    <n v="3400000"/>
    <m/>
    <s v="Nombre: Juan Carlos Figueroa Godoy_x000a_Telefono: ext. 1105_x000a_Email:jfigueroa@ins.gov.co"/>
  </r>
  <r>
    <x v="109"/>
    <n v="437"/>
    <x v="102"/>
    <n v="323"/>
    <x v="3"/>
    <x v="8"/>
    <s v="Apoyar en la realización de entrevistas en la fase de evaluación rápida del proyecto denominado &quot;Hacia la eliminación de la transmisión congénita de la enfermedad de Chagas en América Latina&quot; protocolo de Implementación."/>
    <d v="2023-07-26T00:00:00"/>
    <x v="7"/>
    <s v="JULIO"/>
    <x v="1"/>
    <d v="2023-08-04T00:00:00"/>
    <s v="PRESTACIÓN DE SERVICIOS PROFESIONALES Y DE APOYO"/>
    <s v="Directa prestación de servicios"/>
    <n v="3400000"/>
    <n v="3400000"/>
    <n v="3400000"/>
    <m/>
    <s v="Nombre: Juan Carlos Figueroa Godoy_x000a_Telefono: ext. 1105_x000a_Email:jfigueroa@ins.gov.co"/>
  </r>
  <r>
    <x v="110"/>
    <n v="475"/>
    <x v="103"/>
    <n v="323"/>
    <x v="3"/>
    <x v="8"/>
    <s v="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quot;."/>
    <d v="2023-09-07T00:00:00"/>
    <x v="8"/>
    <s v="SEPTIEMBRE "/>
    <x v="1"/>
    <d v="2023-10-06T00:00:00"/>
    <s v="PRESTACIÓN DE SERVICIOS PROFESIONALES Y DE APOYO"/>
    <s v="Directa prestación de servicios"/>
    <n v="25800000"/>
    <n v="25800000"/>
    <n v="25800000"/>
    <m/>
    <s v="Nombre: Juan Carlos Figueroa Godoy_x000a_Telefono: ext. 1105_x000a_Email:jfigueroa@ins.gov.co"/>
  </r>
  <r>
    <x v="111"/>
    <n v="476"/>
    <x v="104"/>
    <n v="323"/>
    <x v="3"/>
    <x v="8"/>
    <s v="Prestación de servicios para apoyar en la ejecución local como entrevistadora para el proyecto “Hacia la eliminación de la trasmisión congénita de la enfermedad de Chagas en América Latina”."/>
    <d v="2023-09-08T00:00:00"/>
    <x v="8"/>
    <s v="SEPTIEMBRE "/>
    <x v="1"/>
    <d v="2023-10-03T00:00:00"/>
    <s v="PRESTACIÓN DE SERVICIOS PROFESIONALES Y DE APOYO"/>
    <s v="Directa prestación de servicios"/>
    <n v="3400000"/>
    <n v="3400000"/>
    <n v="3400000"/>
    <m/>
    <s v="Nombre: Juan Carlos Figueroa Godoy_x000a_Telefono: ext. 1105_x000a_Email:jfigueroa@ins.gov.co"/>
  </r>
  <r>
    <x v="112"/>
    <n v="477"/>
    <x v="105"/>
    <n v="323"/>
    <x v="3"/>
    <x v="8"/>
    <n v="0"/>
    <d v="2023-09-08T00:00:00"/>
    <x v="8"/>
    <s v="SEPTIEMBRE "/>
    <x v="2"/>
    <d v="1899-12-30T00:00:00"/>
    <s v="PRESTACIÓN DE SERVICIOS PROFESIONALES Y DE APOYO"/>
    <s v="Directa prestación de servicios"/>
    <s v="-"/>
    <s v="-"/>
    <s v="-"/>
    <s v="El señor desistió del proceso"/>
    <s v="Nombre: Juan Carlos Figueroa Godoy_x000a_Telefono: ext. 1105_x000a_Email:jfigueroa@ins.gov.co"/>
  </r>
  <r>
    <x v="113"/>
    <n v="487"/>
    <x v="106"/>
    <n v="323"/>
    <x v="3"/>
    <x v="8"/>
    <s v="Prestación de servicios de ap oy o a l a gestión para apoyar en la ejecución local como digitadora para el proyecto “Hacia la eliminaciónde la trasmisión congénita de la enfermedad de Chagas en América Latina”."/>
    <d v="2023-09-12T00:00:00"/>
    <x v="8"/>
    <s v="SEPTIEMBRE "/>
    <x v="1"/>
    <d v="2023-10-03T00:00:00"/>
    <s v="PRESTACIÓN DE SERVICIOS PROFESIONALES Y DE APOYO"/>
    <s v="Directa prestación de servicios"/>
    <n v="3400000"/>
    <n v="3400000"/>
    <n v="3400000"/>
    <m/>
    <s v="Nombre: Juan Carlos Figueroa Godoy_x000a_Telefono: ext. 1105_x000a_Email:jfigueroa@ins.gov.co"/>
  </r>
  <r>
    <x v="114"/>
    <n v="488"/>
    <x v="107"/>
    <n v="323"/>
    <x v="3"/>
    <x v="8"/>
    <s v="Prestación de servicios de ap oy o a l a ges ti ón para apoyar en la ejecución local como digitadora para el proyecto “Hacia la eliminaciónde la trasmisión congénita de la enfermedad de Chagas en América Latina”."/>
    <d v="2023-09-12T00:00:00"/>
    <x v="8"/>
    <s v="SEPTIEMBRE "/>
    <x v="1"/>
    <d v="2023-10-03T00:00:00"/>
    <s v="PRESTACIÓN DE SERVICIOS PROFESIONALES Y DE APOYO"/>
    <s v="Directa prestación de servicios"/>
    <n v="3400000"/>
    <n v="3400000"/>
    <n v="3400000"/>
    <m/>
    <s v="Nombre: Juan Carlos Figueroa Godoy_x000a_Telefono: ext. 1105_x000a_Email:jfigueroa@ins.gov.co"/>
  </r>
  <r>
    <x v="115"/>
    <n v="501"/>
    <x v="108"/>
    <n v="323"/>
    <x v="3"/>
    <x v="8"/>
    <s v="Prestación de servicios para apoyar en la ejecución local como entrevistadora para el proyecto “Hacia la eliminación de la trasmisión congénita de la enfermedad de Chagas en América Latina”."/>
    <d v="2023-09-25T00:00:00"/>
    <x v="8"/>
    <s v="SEPTIEMBRE "/>
    <x v="1"/>
    <d v="2023-10-03T00:00:00"/>
    <s v="PRESTACIÓN DE SERVICIOS PROFESIONALES Y DE APOYO"/>
    <s v="Directa prestación de servicios"/>
    <n v="4400000"/>
    <n v="4400000"/>
    <n v="4400000"/>
    <m/>
    <s v="Nombre: Juan Carlos Figueroa Godoy_x000a_Telefono: ext. 1105_x000a_Email:jfigueroa@ins.gov.co"/>
  </r>
  <r>
    <x v="116"/>
    <n v="509"/>
    <x v="9"/>
    <n v="323"/>
    <x v="3"/>
    <x v="8"/>
    <s v="Desarrollar el rol de Oficial de Administración y Logística del proyecto &quot;Hacia la eliminación de la transmisión congénita de la enfermedad de Chagas en América Latina&quot;; además de asesorar a la Secretaría General del INS, en el acompañamiento y asistencia técnica para el fortalecimiento de dicha Entidad en el marco de los procesos y proyectos que se requieren para la debida gestión del Instituto Nacional de Salud."/>
    <d v="2023-10-05T00:00:00"/>
    <x v="9"/>
    <s v="OCTUBRE"/>
    <x v="1"/>
    <d v="2023-10-24T00:00:00"/>
    <s v="PRESTACIÓN DE SERVICIOS PROFESIONALES Y DE APOYO"/>
    <s v="Directa prestación de servicios"/>
    <n v="108000000"/>
    <n v="108000000"/>
    <n v="108000000"/>
    <m/>
    <s v="Nombre: Juan Carlos Figueroa Godoy_x000a_Telefono: ext. 1105_x000a_Email:jfigueroa@ins.gov.co"/>
  </r>
  <r>
    <x v="117"/>
    <n v="526"/>
    <x v="109"/>
    <s v="323-370"/>
    <x v="3"/>
    <x v="8"/>
    <s v="Prestar servicios para Apoyar las actividades relacionadas con el protocolo de implementación con el fin de alcanzar los resultados del proyecto &quot;Hacia la eliminación de la transmisión congénita de la enfermedad de Chagas en América Latina&quot;."/>
    <d v="2023-11-01T00:00:00"/>
    <x v="10"/>
    <s v="NOVIEMBRE "/>
    <x v="1"/>
    <d v="2023-12-10T00:00:00"/>
    <s v="PRESTACIÓN DE SERVICIOS PROFESIONALES Y DE APOYO"/>
    <s v="Directa prestación de servicios"/>
    <n v="103200000"/>
    <n v="103200000"/>
    <n v="103200000"/>
    <m/>
    <s v="Nombre: Juan Carlos Figueroa Godoy_x000a_Telefono: ext. 1105_x000a_Email:jfigueroa@ins.gov.co"/>
  </r>
  <r>
    <x v="118"/>
    <n v="527"/>
    <x v="110"/>
    <s v="323-370"/>
    <x v="3"/>
    <x v="8"/>
    <s v="Prestar servicios para Apoyar las actividades relacionadas con el ensayo clínico con el fin de alcanzar los resultados del proyecto &quot;Hacia la eliminación de la transmisión congénita de la enfermedad de Chagas en América Latina&quot;."/>
    <d v="2023-11-01T00:00:00"/>
    <x v="10"/>
    <s v="NOVIEMBRE "/>
    <x v="1"/>
    <d v="2023-12-10T00:00:00"/>
    <s v="PRESTACIÓN DE SERVICIOS PROFESIONALES Y DE APOYO"/>
    <s v="Directa prestación de servicios"/>
    <n v="47966450"/>
    <n v="47966450"/>
    <n v="47966450"/>
    <m/>
    <s v="Nombre: Juan Carlos Figueroa Godoy_x000a_Telefono: ext. 1105_x000a_Email:jfigueroa@ins.gov.co"/>
  </r>
  <r>
    <x v="119"/>
    <n v="528"/>
    <x v="111"/>
    <n v="323"/>
    <x v="3"/>
    <x v="8"/>
    <s v="Prestar servicios profesionales como oficial de seguimiento y evaluación M&amp;E (Monitoring and Evaluation), responsable del desarrollo y fortalecimiento de los procedimientos de seguimiento técnico-científico, evaluación y aprendizaje, con el fin de alcanzar los resultados del proyecto &quot;Hacia la eliminación de la transmisión congénita de la enfermedad de Chagas en América Latina&quot;."/>
    <d v="2023-11-01T00:00:00"/>
    <x v="10"/>
    <s v="NOVIEMBRE "/>
    <x v="1"/>
    <d v="2023-11-03T00:00:00"/>
    <s v="PRESTACIÓN DE SERVICIOS PROFESIONALES Y DE APOYO"/>
    <s v="Directa prestación de servicios"/>
    <n v="103200000"/>
    <n v="103200000"/>
    <n v="103200000"/>
    <m/>
    <s v="Nombre: Juan Carlos Figueroa Godoy_x000a_Telefono: ext. 1105_x000a_Email:jfigueroa@ins.gov.co"/>
  </r>
  <r>
    <x v="120"/>
    <n v="529"/>
    <x v="112"/>
    <s v="323-370"/>
    <x v="3"/>
    <x v="8"/>
    <s v="Prestación de servicios profesionales para apoyar como oficial de comunicaciones, para el proyecto &quot;Hacia la eliminación de la transmisión congénita de la enfermedad de Chagas en América Latina&quot;. "/>
    <d v="2023-11-01T00:00:00"/>
    <x v="10"/>
    <s v="NOVIEMBRE "/>
    <x v="1"/>
    <d v="2023-12-10T00:00:00"/>
    <s v="PRESTACIÓN DE SERVICIOS PROFESIONALES Y DE APOYO"/>
    <s v="Directa prestación de servicios"/>
    <n v="94600000"/>
    <n v="94600000"/>
    <n v="94600000"/>
    <m/>
    <s v="Nombre: Juan Carlos Figueroa Godoy_x000a_Telefono: ext. 1105_x000a_Email:jfigueroa@ins.gov.co"/>
  </r>
  <r>
    <x v="121"/>
    <n v="564"/>
    <x v="106"/>
    <n v="323"/>
    <x v="3"/>
    <x v="8"/>
    <s v="Prestación de servicios de ap oy o a l a gestión para apoyar en la ejecución local como digitadora para el proyecto “Hacia la eliminaciónde la trasmisión congénita de la enfermedad de Chagas en América Latina”."/>
    <d v="2023-12-05T00:00:00"/>
    <x v="11"/>
    <s v="DICIEMBRE "/>
    <x v="3"/>
    <d v="1899-12-30T00:00:00"/>
    <s v="PRESTACIÓN DE SERVICIOS PROFESIONALES Y DE APOYO"/>
    <s v="Directa prestación de servicios"/>
    <s v="-"/>
    <s v="-"/>
    <s v="-"/>
    <m/>
    <s v="Nombre: Juan Carlos Figueroa Godoy_x000a_Telefono: ext. 1105_x000a_Email:jfigueroa@ins.gov.co"/>
  </r>
  <r>
    <x v="122"/>
    <n v="565"/>
    <x v="107"/>
    <n v="323"/>
    <x v="3"/>
    <x v="8"/>
    <s v="Prestación de servicios de ap oy o a l a ges ti ón para apoyar en la ejecución local como digitadora para el proyecto “Hacia la eliminaciónde la trasmisión congénita de la enfermedad de Chagas en América Latina”."/>
    <d v="2023-12-05T00:00:00"/>
    <x v="11"/>
    <s v="DICIEMBRE "/>
    <x v="3"/>
    <d v="1899-12-30T00:00:00"/>
    <s v="PRESTACIÓN DE SERVICIOS PROFESIONALES Y DE APOYO"/>
    <s v="Directa prestación de servicios"/>
    <s v="-"/>
    <s v="-"/>
    <s v="-"/>
    <m/>
    <s v="Nombre: Juan Carlos Figueroa Godoy_x000a_Telefono: ext. 1105_x000a_Email:jfigueroa@ins.gov.co"/>
  </r>
  <r>
    <x v="123"/>
    <n v="576"/>
    <x v="113"/>
    <n v="370"/>
    <x v="3"/>
    <x v="8"/>
    <n v="0"/>
    <d v="2023-12-20T00:00:00"/>
    <x v="11"/>
    <s v="DICIEMBRE "/>
    <x v="3"/>
    <d v="1899-12-30T00:00:00"/>
    <s v="PRESTACIÓN DE SERVICIOS PROFESIONALES Y DE APOYO"/>
    <s v="Directa prestación de servicios"/>
    <s v="-"/>
    <s v="-"/>
    <s v="-"/>
    <m/>
    <s v="Nombre: Juan Carlos Figueroa Godoy_x000a_Telefono: ext. 1105_x000a_Email:jfigueroa@ins.gov.co"/>
  </r>
  <r>
    <x v="124"/>
    <n v="370"/>
    <x v="114"/>
    <s v="330-3"/>
    <x v="3"/>
    <x v="9"/>
    <s v="Apoyar los procesos de investigación del grupo de Salud Ambiental y Laboral relacionados con la aplicación de instrumentos psicológicos y realización de terapias en el grupo control enmarcadas en el desarrollo del proyecto: Efectos de la terapia de inmersión en la naturaleza “Vitamina N”."/>
    <d v="2023-05-10T00:00:00"/>
    <x v="5"/>
    <s v="MAYO "/>
    <x v="1"/>
    <d v="2023-05-24T00:00:00"/>
    <s v="PRESTACIÓN DE SERVICIOS PROFESIONALES Y DE APOYO"/>
    <s v="Directa prestación de servicios"/>
    <n v="18000000"/>
    <n v="18000000"/>
    <n v="18000000"/>
    <m/>
    <s v="Nombre:Jenny  Gamboa_x000a_Telefono:3008575608_x000a_Email:jgamboa@ins.gov.co"/>
  </r>
  <r>
    <x v="125"/>
    <n v="556"/>
    <x v="115"/>
    <s v="330-3"/>
    <x v="3"/>
    <x v="9"/>
    <s v="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
    <d v="2023-11-27T00:00:00"/>
    <x v="11"/>
    <s v="NOVIEMBRE "/>
    <x v="3"/>
    <d v="1899-12-30T00:00:00"/>
    <s v="INVITACIÓN PRIVADA"/>
    <s v="Invitación Privada"/>
    <n v="180654080"/>
    <s v="-"/>
    <s v="-"/>
    <s v="Este proceso no se ha podido radicar, ya que la empesa con la que se están comprando ciertos reactivos por exclusividad nos informó hace un tiempo que descontinuará uno los insumos que es necesario para el procedimiento que se realizará. Con base en lo anterior, hemos tenido diversas reuniones para encontrar una solución y reemplazar el insumo necesario con otros reactivos. En este momento, estamos esperando el envío de la última cotización para realizar el ajuste en los estudios previos."/>
    <s v="Nombre:Jenny  Gamboa_x000a_Telefono:3008575608_x000a_Email:jgamboa@ins.gov.co"/>
  </r>
  <r>
    <x v="126"/>
    <n v="478"/>
    <x v="114"/>
    <s v="330-3"/>
    <x v="3"/>
    <x v="9"/>
    <s v="Realizar la aplicación y análisis de las pruebas de evaluación de los niveles de estrés, ansiedad y calidad del sueño, y llevar a cabo las terapias en el grupo control enmarcado en el desarrollo del proyecto: &quot;Efectos de la terapia de inmersión en la naturaleza “Vitamina N”&quot;."/>
    <d v="2023-09-08T00:00:00"/>
    <x v="8"/>
    <s v="SEPTIEMBRE "/>
    <x v="1"/>
    <d v="2023-10-11T00:00:00"/>
    <s v="PRESTACIÓN DE SERVICIOS PROFESIONALES Y DE APOYO"/>
    <s v="Directa prestación de servicios"/>
    <n v="18000000"/>
    <n v="18000000"/>
    <n v="18000000"/>
    <m/>
    <s v="Nombre:Jenny  Gamboa_x000a_Telefono:3008575608_x000a_Email:jgamboa@ins.gov.co"/>
  </r>
  <r>
    <x v="127"/>
    <n v="536"/>
    <x v="116"/>
    <s v="330-3"/>
    <x v="3"/>
    <x v="9"/>
    <s v="Desarrollar productos de nuevo conocimiento que contribuyan a la generación de un protocolo de investigación para la evaluación de los efectos en salud asociados a la exposición ocupacional y ambiental en habitantes de la cuenca del rio Suratá."/>
    <d v="2023-11-14T00:00:00"/>
    <x v="10"/>
    <s v="NOVIEMBRE "/>
    <x v="3"/>
    <d v="1899-12-30T00:00:00"/>
    <s v="PRESTACIÓN DE SERVICIOS PROFESIONALES Y DE APOYO"/>
    <s v="Directa prestación de servicios"/>
    <n v="13500000"/>
    <n v="13500000"/>
    <s v="-"/>
    <m/>
    <s v="Nombre:Jenny  Gamboa_x000a_Telefono:3008575608_x000a_Email:jgamboa@ins.gov.co"/>
  </r>
  <r>
    <x v="128"/>
    <n v="537"/>
    <x v="117"/>
    <s v="330-3"/>
    <x v="3"/>
    <x v="9"/>
    <s v="Desarrollar productos de nuevo conocimiento que contribuyan a la generación de un protocolo de investigación para la evaluación de los efectos en salud asociados a la exposición ocupacional y ambiental en habitantes de la cuenca del rio Suratá."/>
    <d v="2023-11-14T00:00:00"/>
    <x v="10"/>
    <s v="NOVIEMBRE "/>
    <x v="3"/>
    <d v="1899-12-30T00:00:00"/>
    <s v="PRESTACIÓN DE SERVICIOS PROFESIONALES Y DE APOYO"/>
    <s v="Directa prestación de servicios"/>
    <n v="13500000"/>
    <n v="13500000"/>
    <s v="-"/>
    <m/>
    <s v="Nombre:Jenny  Gamboa_x000a_Telefono:3008575608_x000a_Email:jgamboa@ins.gov.co"/>
  </r>
  <r>
    <x v="129"/>
    <n v="479"/>
    <x v="118"/>
    <n v="335"/>
    <x v="5"/>
    <x v="7"/>
    <s v="Adquisición de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_x000d_"/>
    <d v="2023-09-08T00:00:00"/>
    <x v="8"/>
    <s v="SEPTIEMBRE "/>
    <x v="1"/>
    <d v="2023-10-31T00:00:00"/>
    <s v="CUANTÍA INFERIOR A 50 SMLMV"/>
    <s v="Invitación Cuantía Inferior (50)"/>
    <n v="50000000"/>
    <n v="38460000"/>
    <n v="38460000"/>
    <s v="La imputación presupuestal de los CDRs quedaría de la siguiente manera: SIFI 335 - CDR 765: $$ 25.258.773,00 | SIFI 335 - CDR 811: $$ 13.201.227,00"/>
    <s v="Nombre: Filomena Klinger Brahan_x000a_Telefono: ext. 1555_x000a_Email:fklinger@ins.gov.co"/>
  </r>
  <r>
    <x v="130"/>
    <n v="507"/>
    <x v="119"/>
    <n v="335"/>
    <x v="5"/>
    <x v="7"/>
    <s v="Prestar servicio de capacitación y/o entrenamiento en bioinformática y análisis filogenéticos, con aplicaciones para el estudio de parasitología, micobacterias, microbiología y virología. "/>
    <d v="2023-10-02T00:00:00"/>
    <x v="9"/>
    <s v="OCTUBRE"/>
    <x v="1"/>
    <d v="2023-10-30T00:00:00"/>
    <s v="PRESTACIÓN DE SERVICIOS PROFESIONALES Y DE APOYO"/>
    <s v="Directa prestación de servicios"/>
    <n v="173000000"/>
    <n v="172788000"/>
    <n v="172788000"/>
    <m/>
    <s v="Nombre: Filomena Klinger Brahan_x000a_Telefono: ext. 1555_x000a_Email:fklinger@ins.gov.co"/>
  </r>
  <r>
    <x v="131"/>
    <n v="545"/>
    <x v="120"/>
    <s v="335-372"/>
    <x v="5"/>
    <x v="7"/>
    <s v="Apoyar las actividades del programa de entrenamiento en epidemiología de campo en el nivel avanzado, y las demás capacitaciones para el fortalecimiento del personal que realiza actividades de vigilancia y respuesta en salud pública. "/>
    <d v="2023-11-21T00:00:00"/>
    <x v="8"/>
    <s v="NOVIEMBRE "/>
    <x v="1"/>
    <d v="2023-12-10T00:00:00"/>
    <s v="PRESTACIÓN DE SERVICIOS PROFESIONALES Y DE APOYO"/>
    <s v="Directa prestación de servicios"/>
    <n v="220000000"/>
    <n v="86870000"/>
    <n v="86870000"/>
    <m/>
    <s v="Nombre: Filomena Klinger Brahan_x000a_Telefono: ext. 1555_x000a_Email:fklinger@ins.gov.co"/>
  </r>
  <r>
    <x v="132"/>
    <n v="568"/>
    <x v="121"/>
    <s v="335-372"/>
    <x v="5"/>
    <x v="7"/>
    <s v="Solución integral llave en mano de la modernización de las salas de formación (Sala situacional, aula groot, sala de docencia) que contenga mejorías en conectividad, iluminación, redes eléctricas y de internet, mobiliario, ayudas de video, audio y comunicaciones de alta tecnología."/>
    <d v="2023-12-07T00:00:00"/>
    <x v="9"/>
    <s v="DICIEMBRE "/>
    <x v="3"/>
    <d v="1899-12-30T00:00:00"/>
    <s v="COTIZACIÓN"/>
    <s v="Cotización"/>
    <n v="220000000"/>
    <n v="200000000"/>
    <s v="-"/>
    <m/>
    <s v="Nombre: Filomena Klinger Brahan_x000a_Telefono: ext. 1555_x000a_Email:fklinger@ins.gov.co"/>
  </r>
  <r>
    <x v="133"/>
    <n v="474"/>
    <x v="122"/>
    <n v="335"/>
    <x v="5"/>
    <x v="7"/>
    <s v="Contratar los servicios que permitan a la Dirección de Vigilancia y Análisis del Riesgo en Salud pública, llevar a cabo los eventos de divulgación tecnológica tales como; cursos, encuentros, eventos y trabajos de campo, mediante la convergencia de expertos, estudiantes, profesionales y actores con enfoque en temas de salud pública, para mantener el posicionamiento a nivel nacional e internacional."/>
    <d v="2023-09-07T00:00:00"/>
    <x v="8"/>
    <s v="SEPTIEMBRE "/>
    <x v="1"/>
    <d v="2023-10-20T00:00:00"/>
    <s v="CONVENIOS INTERADMINISTRATIVOS"/>
    <s v="Directa por Interadministrativo"/>
    <n v="890000000"/>
    <n v="878338109"/>
    <n v="878338109"/>
    <m/>
    <s v="Nombre: Filomena Klinger Brahan_x000a_Telefono: ext. 1555_x000a_Email:fklinger@ins.gov.co"/>
  </r>
  <r>
    <x v="134"/>
    <n v="548"/>
    <x v="123"/>
    <n v="335"/>
    <x v="5"/>
    <x v="7"/>
    <s v="Prestar el servicio de públicación, divulgación, editorial integral que comprenda la edición, corrección de estilo, diseño, diagramación y acompañamiento editorial para la elaboración de los materiales que apoyen la difusión de resultados de las actividades relacionadas con la vigilancia comunitaria, enmarcadas dentro del proyecto de ciencia, tecnología e innovación encaminado a dar respuesta a las emergencias de salud pública, posicionando al INS como centro de excelencia para américa latina."/>
    <d v="2023-11-24T00:00:00"/>
    <x v="10"/>
    <s v="NOVIEMBRE "/>
    <x v="3"/>
    <d v="1899-12-30T00:00:00"/>
    <s v="COTIZACIÓN"/>
    <s v="Cotización"/>
    <n v="88000000"/>
    <n v="88609102"/>
    <s v="-"/>
    <m/>
    <s v="Nombre: Filomena Klinger Brahan_x000a_Telefono: ext. 1555_x000a_Email:fklinger@ins.gov.co"/>
  </r>
  <r>
    <x v="135"/>
    <n v="421"/>
    <x v="124"/>
    <n v="335"/>
    <x v="5"/>
    <x v="7"/>
    <s v="Prestar servicios para el desarrollo e implementación de una plataforma LMS MULTI-LEARNING, para la gestión de usuarios, cursos y certificaciones en el marco del proceso de transformación digital del INS, según requerimiento de la Dirección de Vigilancia y Análisis de Riesgo DVARSP. alineada con la ejecución el proyecto “Sostenibilidad de la etapa desarrollo del Instituto Nacional de Salud de Colombia en respuesta a emergencias de salud pública y su desarrollo como centro de excelencia para américa latina.”"/>
    <d v="2023-06-29T00:00:00"/>
    <x v="9"/>
    <s v="JUNIO"/>
    <x v="1"/>
    <d v="2023-08-04T00:00:00"/>
    <s v="PRESTACIÓN DE SERVICIOS PROFESIONALES Y DE APOYO"/>
    <s v="Directa prestación de servicios"/>
    <n v="316000000"/>
    <n v="318870136.48000002"/>
    <n v="318870136.48000002"/>
    <m/>
    <s v="Nombre: Filomena Klinger Brahan_x000a_Telefono: ext. 1555_x000a_Email:fklinger@ins.gov.co"/>
  </r>
  <r>
    <x v="136"/>
    <n v="558"/>
    <x v="125"/>
    <n v="335"/>
    <x v="5"/>
    <x v="7"/>
    <s v="Nodos de Hyperconvergencia"/>
    <d v="2023-11-27T00:00:00"/>
    <x v="9"/>
    <s v="NOVIEMBRE "/>
    <x v="3"/>
    <d v="1899-12-30T00:00:00"/>
    <s v="COTIZACIÓN"/>
    <s v="Cotización"/>
    <n v="1477000000"/>
    <n v="2754468569"/>
    <s v="-"/>
    <m/>
    <s v="Nombre: Filomena Klinger Brahan_x000a_Telefono: ext. 1555_x000a_Email:fklinger@ins.gov.co"/>
  </r>
  <r>
    <x v="137"/>
    <n v="541"/>
    <x v="126"/>
    <n v="335"/>
    <x v="5"/>
    <x v="7"/>
    <s v="Implementar entornos y herramientas inmersas e interactivas de realidad virtual y gamificación, que apoyen el entrenamiento de los agentes que realizan la vigilancia y respuesta en salud publica a nivel nacional, subnacional o en la región de las américas."/>
    <d v="2023-11-21T00:00:00"/>
    <x v="9"/>
    <s v="NOVIEMBRE "/>
    <x v="3"/>
    <d v="1899-12-30T00:00:00"/>
    <s v="COTIZACIÓN"/>
    <s v="Cotización"/>
    <n v="390000000"/>
    <n v="300000000"/>
    <s v="-"/>
    <m/>
    <s v="Nombre: Filomena Klinger Brahan_x000a_Telefono: ext. 1555_x000a_Email:fklinger@ins.gov.co"/>
  </r>
  <r>
    <x v="138"/>
    <n v="471"/>
    <x v="127"/>
    <n v="335"/>
    <x v="5"/>
    <x v="7"/>
    <s v=" Brindar sus servicios profesionales para estandarizar, construir y consolidar las bases de datos y tableros de control que aporten al desarrollo de la integración de información eventos de enfermedades transmisibles endoepidémicas."/>
    <d v="2023-09-05T00:00:00"/>
    <x v="8"/>
    <s v="SEPTIEMBRE "/>
    <x v="1"/>
    <d v="2023-09-15T00:00:00"/>
    <s v="PRESTACIÓN DE SERVICIOS PROFESIONALES Y DE APOYO"/>
    <s v="Directa prestación de servicios"/>
    <n v="77000000"/>
    <n v="77000000"/>
    <n v="77000000"/>
    <m/>
    <s v="Nombre: Filomena Klinger Brahan_x000a_Telefono: ext. 1555_x000a_Email:fklinger@ins.gov.co"/>
  </r>
  <r>
    <x v="139"/>
    <n v="489"/>
    <x v="128"/>
    <n v="335"/>
    <x v="5"/>
    <x v="7"/>
    <s v="Prestar sus servicios profesionales para fortalecer la vigilancia de eventos sindrómicos e identificación de alertas tempranas desde una visión comunitaria en salud pública."/>
    <d v="2023-09-11T00:00:00"/>
    <x v="8"/>
    <s v="SEPTIEMBRE "/>
    <x v="1"/>
    <d v="2023-09-19T00:00:00"/>
    <s v="PRESTACIÓN DE SERVICIOS PROFESIONALES Y DE APOYO"/>
    <s v="Directa prestación de servicios"/>
    <n v="14634000"/>
    <n v="14634000"/>
    <n v="14634000"/>
    <m/>
    <s v="Nombre: Filomena Klinger Brahan_x000a_Telefono: ext. 1555_x000a_Email:fklinger@ins.gov.co"/>
  </r>
  <r>
    <x v="140"/>
    <n v="467"/>
    <x v="129"/>
    <s v="335-372"/>
    <x v="5"/>
    <x v="7"/>
    <s v="Adquisición y puesta en funcionamiento de puestos de trabajo, mobiliarios, puerta en vidrio templado y tomas dobles desplegables de corriente eléctrica para la ejecución del proyecto “Sostenibilidad de la etapa desarrollo del Instituto Nacional de Salud de Colombia en respuesta a emergencias de salud pública y su desarrollo como centro de excelencia para américa latina”."/>
    <d v="2023-09-05T00:00:00"/>
    <x v="8"/>
    <s v="SEPTIEMBRE "/>
    <x v="1"/>
    <d v="2023-12-10T00:00:00"/>
    <s v="CUANTÍA INFERIOR A 50 SMLMV"/>
    <s v="Invitación Privada"/>
    <n v="56080535"/>
    <n v="56080535"/>
    <n v="56080535"/>
    <m/>
    <s v="Nombre: Filomena Klinger Brahan_x000a_Telefono: ext. 1555_x000a_Email:fklinger@ins.gov.co"/>
  </r>
  <r>
    <x v="141"/>
    <n v="492"/>
    <x v="130"/>
    <n v="335"/>
    <x v="5"/>
    <x v="7"/>
    <s v="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_x000a__x000a_"/>
    <d v="2023-09-14T00:00:00"/>
    <x v="8"/>
    <s v="SEPTIEMBRE "/>
    <x v="1"/>
    <d v="2023-09-25T00:00:00"/>
    <s v="PRESTACIÓN DE SERVICIOS PROFESIONALES Y DE APOYO"/>
    <s v="Directa prestación de servicios"/>
    <n v="35640000"/>
    <n v="35640000"/>
    <n v="35640000"/>
    <m/>
    <s v="Nombre: Filomena Klinger Brahan_x000a_Telefono: ext. 1555_x000a_Email:fklinger@ins.gov.co"/>
  </r>
  <r>
    <x v="142"/>
    <n v="493"/>
    <x v="131"/>
    <n v="335"/>
    <x v="5"/>
    <x v="7"/>
    <s v="Prestar servicios profesionales para el apoyo a la gestión de la vigilancia en salud pública de la desnutrición aguda en menores de cinco años en territorios priorizados."/>
    <d v="2023-09-14T00:00:00"/>
    <x v="8"/>
    <s v="SEPTIEMBRE "/>
    <x v="1"/>
    <d v="2023-10-03T00:00:00"/>
    <s v="PRESTACIÓN DE SERVICIOS PROFESIONALES Y DE APOYO"/>
    <s v="Directa prestación de servicios"/>
    <n v="93403224"/>
    <n v="93403224"/>
    <n v="93403224"/>
    <m/>
    <s v="Nombre: Filomena Klinger Brahan_x000a_Telefono: ext. 1555_x000a_Email:fklinger@ins.gov.co"/>
  </r>
  <r>
    <x v="143"/>
    <n v="496"/>
    <x v="132"/>
    <n v="335"/>
    <x v="5"/>
    <x v="7"/>
    <s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
    <d v="2023-09-18T00:00:00"/>
    <x v="8"/>
    <s v="SEPTIEMBRE "/>
    <x v="1"/>
    <d v="2023-09-28T00:00:00"/>
    <s v="PRESTACIÓN DE SERVICIOS PROFESIONALES Y DE APOYO"/>
    <s v="Directa prestación de servicios"/>
    <n v="14352000"/>
    <n v="14352000"/>
    <n v="14352000"/>
    <m/>
    <s v="Nombre: Filomena Klinger Brahan_x000a_Telefono: ext. 1555_x000a_Email:fklinger@ins.gov.co"/>
  </r>
  <r>
    <x v="144"/>
    <n v="500"/>
    <x v="133"/>
    <n v="335"/>
    <x v="5"/>
    <x v="7"/>
    <s v="Apoyar en la implementación de secuenciación de genoma completo en el Laboratorio Nacional de Referencia del INS."/>
    <d v="2023-09-21T00:00:00"/>
    <x v="8"/>
    <s v="SEPTIEMBRE "/>
    <x v="1"/>
    <d v="2023-10-03T00:00:00"/>
    <s v="PRESTACIÓN DE SERVICIOS PROFESIONALES Y DE APOYO"/>
    <s v="Directa prestación de servicios"/>
    <n v="53303000"/>
    <n v="58303003"/>
    <n v="58303003"/>
    <m/>
    <s v="Nombre: Filomena Klinger Brahan_x000a_Telefono: ext. 1555_x000a_Email:fklinger@ins.gov.co"/>
  </r>
  <r>
    <x v="145"/>
    <n v="491"/>
    <x v="134"/>
    <n v="335"/>
    <x v="5"/>
    <x v="7"/>
    <s v="Adquisición de elementos para la seguridad y vigilancia de los laboratorios que permitan al INS continuar con los procesos de investigación para la promoción continua actividades basadas en ciencia, investigación y desarrollo tecnológico a través de la implementación de protocolos de mitigación de riesgos a favor de los servidores públicos y visitantes que por sus actividades diarias ingresan a los laboratorios de microbiología, virología, parasitología y micobacterias."/>
    <d v="2023-09-15T00:00:00"/>
    <x v="8"/>
    <s v="SEPTIEMBRE "/>
    <x v="1"/>
    <d v="2023-10-20T00:00:00"/>
    <s v="CONTRATOS DE CIENCIA Y TÉCNOLOGÍA"/>
    <s v="Directa por Ciencia y Tecnología"/>
    <n v="530000000"/>
    <n v="525882896"/>
    <n v="525882896"/>
    <s v="La imputación presupuestal de los CDRs quedaría de la siguiente manera: SIFI 335 - CDR 858: $$ 63.981.906,00 | SIFI 335 - CDR 859: $$ 170.310.990,00 | SIFI 335 - CDR 860: $$ 291.590.000,00"/>
    <s v="Nombre: Filomena Klinger Brahan_x000a_Telefono: ext. 1555_x000a_Email:fklinger@ins.gov.co"/>
  </r>
  <r>
    <x v="146"/>
    <n v="510"/>
    <x v="135"/>
    <n v="335"/>
    <x v="5"/>
    <x v="7"/>
    <s v="Desarrollar actividades de articulación interinstitucional para la vigilancia en salud pública de la muerte en menor de cinco años por infección respiratoria aguda, enfermedad diarreica agua y desnutrición aguda moderada y severa en las entidades territoriales priorizadas. _x000a__x000a_ "/>
    <d v="2023-10-09T00:00:00"/>
    <x v="9"/>
    <s v="OCTUBRE"/>
    <x v="1"/>
    <d v="2023-10-30T00:00:00"/>
    <s v="PRESTACIÓN DE SERVICIOS PROFESIONALES Y DE APOYO"/>
    <s v="Directa prestación de servicios"/>
    <n v="48000000"/>
    <n v="48000000"/>
    <n v="48000000"/>
    <m/>
    <s v="Nombre: Filomena Klinger Brahan_x000a_Telefono: ext. 1555_x000a_Email:fklinger@ins.gov.co"/>
  </r>
  <r>
    <x v="147"/>
    <n v="511"/>
    <x v="136"/>
    <n v="335"/>
    <x v="5"/>
    <x v="7"/>
    <s v="Brindar apoyo profesional en la generación de tableros de control para las poblaciones especiales priorizadas por el grupo de gestión de riesgo y respuesta inmediata, que permitan la actualización semanal de información y que sean útiles para la toma de decisiones."/>
    <d v="2023-10-09T00:00:00"/>
    <x v="9"/>
    <s v="OCTUBRE"/>
    <x v="1"/>
    <d v="2023-10-24T00:00:00"/>
    <s v="PRESTACIÓN DE SERVICIOS PROFESIONALES Y DE APOYO"/>
    <s v="Directa prestación de servicios"/>
    <n v="87815712"/>
    <n v="87815712"/>
    <n v="87815712"/>
    <m/>
    <s v="Nombre: Filomena Klinger Brahan_x000a_Telefono: ext. 1555_x000a_Email:fklinger@ins.gov.co"/>
  </r>
  <r>
    <x v="148"/>
    <n v="512"/>
    <x v="137"/>
    <n v="335"/>
    <x v="5"/>
    <x v="7"/>
    <s v="Prestar servicios profesionales para la realización de análisis en temas de interés en salud pública con enfoque de género y métodos de investigación cualitativa, en el marco de los temas de las necesidades definidas por el ONS._x000d_"/>
    <d v="2023-10-09T00:00:00"/>
    <x v="9"/>
    <s v="OCTUBRE"/>
    <x v="1"/>
    <d v="2023-10-24T00:00:00"/>
    <s v="PRESTACIÓN DE SERVICIOS PROFESIONALES Y DE APOYO"/>
    <s v="Directa prestación de servicios"/>
    <n v="37200000"/>
    <n v="37200000"/>
    <n v="37200000"/>
    <m/>
    <s v="Nombre: Filomena Klinger Brahan_x000a_Telefono: ext. 1555_x000a_Email:fklinger@ins.gov.co"/>
  </r>
  <r>
    <x v="149"/>
    <n v="456"/>
    <x v="138"/>
    <n v="335"/>
    <x v="5"/>
    <x v="7"/>
    <s v="Prestar servicios profesionales para los procesos de seguimiento de los proyectos de fortalecimiento de la capacitación del talento humano para la vigilancia en salud pública."/>
    <d v="2023-08-23T00:00:00"/>
    <x v="12"/>
    <s v="AGOSTO "/>
    <x v="1"/>
    <d v="2023-09-08T00:00:00"/>
    <s v="PRESTACIÓN DE SERVICIOS PROFESIONALES Y DE APOYO"/>
    <s v="Directa prestación de servicios"/>
    <n v="82228200"/>
    <n v="82228200"/>
    <n v="82228200"/>
    <m/>
    <s v="Nombre: Filomena Klinger Brahan_x000a_Telefono: ext. 1555_x000a_Email:fklinger@ins.gov.co"/>
  </r>
  <r>
    <x v="150"/>
    <n v="455"/>
    <x v="139"/>
    <n v="335"/>
    <x v="5"/>
    <x v="7"/>
    <s v="Prestar Servicios para apoyar la formación del talento humano para la vigilancia en salud pública en epidemiología de campo para el laboratorio con base en GLLP."/>
    <d v="2023-08-23T00:00:00"/>
    <x v="12"/>
    <s v="AGOSTO "/>
    <x v="1"/>
    <d v="2023-09-08T00:00:00"/>
    <s v="PRESTACIÓN DE SERVICIOS PROFESIONALES Y DE APOYO"/>
    <s v="Directa prestación de servicios"/>
    <n v="82228200"/>
    <n v="82228200"/>
    <n v="82228200"/>
    <m/>
    <s v="Nombre: Filomena Klinger Brahan_x000a_Telefono: ext. 1555_x000a_Email:fklinger@ins.gov.co"/>
  </r>
  <r>
    <x v="151"/>
    <n v="454"/>
    <x v="140"/>
    <n v="335"/>
    <x v="5"/>
    <x v="7"/>
    <s v="Prestar Servicios para apoyar la formación del talento humano para la vigilancia en salud pública de acuerdo a las competencias de la Dirección de Vigilancia y análisis del riesgo en salud pública."/>
    <d v="2023-08-23T00:00:00"/>
    <x v="12"/>
    <s v="AGOSTO "/>
    <x v="1"/>
    <d v="2023-09-08T00:00:00"/>
    <s v="PRESTACIÓN DE SERVICIOS PROFESIONALES Y DE APOYO"/>
    <s v="Directa prestación de servicios"/>
    <n v="82228200"/>
    <n v="82228200"/>
    <n v="82228200"/>
    <m/>
    <s v="Nombre: Filomena Klinger Brahan_x000a_Telefono: ext. 1555_x000a_Email:fklinger@ins.gov.co"/>
  </r>
  <r>
    <x v="152"/>
    <n v="453"/>
    <x v="141"/>
    <n v="335"/>
    <x v="5"/>
    <x v="7"/>
    <s v="Prestar servicios profesionales como bibliotecóloga y archivista para la producción documental producto de la vigilancia y respuesta en salud pública que la Dirección de Vigilancia y Análisis del Riesgo - DVARSP realiza."/>
    <d v="2023-08-23T00:00:00"/>
    <x v="12"/>
    <s v="AGOSTO "/>
    <x v="1"/>
    <d v="2023-09-05T00:00:00"/>
    <s v="PRESTACIÓN DE SERVICIOS PROFESIONALES Y DE APOYO"/>
    <s v="Directa prestación de servicios"/>
    <n v="53039688"/>
    <n v="53039688"/>
    <n v="53039688"/>
    <m/>
    <s v="Nombre: Filomena Klinger Brahan_x000a_Telefono: ext. 1555_x000a_Email:fklinger@ins.gov.co"/>
  </r>
  <r>
    <x v="153"/>
    <n v="447"/>
    <x v="142"/>
    <n v="335"/>
    <x v="5"/>
    <x v="7"/>
    <s v="Prestación de servicios profesionales especializados tendientes a apoyar la ejecución de actividades y procesos jurídicos y administrativos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
    <d v="2023-08-10T00:00:00"/>
    <x v="12"/>
    <s v="AGOSTO "/>
    <x v="1"/>
    <d v="2023-08-30T00:00:00"/>
    <s v="PRESTACIÓN DE SERVICIOS PROFESIONALES Y DE APOYO"/>
    <s v="Directa prestación de servicios"/>
    <n v="93403224"/>
    <n v="93403224"/>
    <n v="93403224"/>
    <m/>
    <s v="Nombre: Filomena Klinger Brahan_x000a_Telefono: ext. 1555_x000a_Email:fklinger@ins.gov.co"/>
  </r>
  <r>
    <x v="154"/>
    <n v="444"/>
    <x v="143"/>
    <n v="335"/>
    <x v="5"/>
    <x v="7"/>
    <s v="Prestar servicios profesionales para consolidar el análisis y la respuesta de la vigilancia en salud pública de eventos transmisibles endoepidémicos según lineamientos de la dirección de vigilancia y análisis de riesgo en salud pública."/>
    <d v="2023-08-09T00:00:00"/>
    <x v="12"/>
    <s v="AGOSTO "/>
    <x v="1"/>
    <d v="2023-08-14T00:00:00"/>
    <s v="PRESTACIÓN DE SERVICIOS PROFESIONALES Y DE APOYO"/>
    <s v="Directa prestación de servicios"/>
    <n v="81000000"/>
    <n v="81000000"/>
    <n v="81000000"/>
    <m/>
    <s v="Nombre: Filomena Klinger Brahan_x000a_Telefono: ext. 1555_x000a_Email:fklinger@ins.gov.co"/>
  </r>
  <r>
    <x v="155"/>
    <n v="441"/>
    <x v="144"/>
    <n v="335"/>
    <x v="5"/>
    <x v="7"/>
    <s v="Brindar apoyo al fortalecimiento del mecanismo de preparación y respuesta de la Dirección de Vigilancia y Análisis de Riesgo en Salud Pública, con especial énfasis en la gestión de poblaciones especiales priorizadas por la Subdirección y en la proyección del Centro de Operaciones de Emergencia en Salud Pública (COE-ESP) como punto regional de referencia."/>
    <d v="2023-07-31T00:00:00"/>
    <x v="7"/>
    <s v="JULIO"/>
    <x v="1"/>
    <d v="2023-08-11T00:00:00"/>
    <s v="PRESTACIÓN DE SERVICIOS PROFESIONALES Y DE APOYO"/>
    <s v="Directa prestación de servicios"/>
    <n v="52122336"/>
    <n v="52122336"/>
    <n v="52122336"/>
    <m/>
    <s v="Nombre: Filomena Klinger Brahan_x000a_Telefono: ext. 1555_x000a_Email:fklinger@ins.gov.co"/>
  </r>
  <r>
    <x v="156"/>
    <n v="433"/>
    <x v="145"/>
    <n v="335"/>
    <x v="5"/>
    <x v="7"/>
    <s v="Prestar los servicios profesionales para apoyar los procesos de vigilancia en salud pública de eventos no transmisibles y relacionados con maternidad segura."/>
    <d v="2023-07-19T00:00:00"/>
    <x v="7"/>
    <s v="JULIO"/>
    <x v="1"/>
    <d v="2023-08-04T00:00:00"/>
    <s v="PRESTACIÓN DE SERVICIOS PROFESIONALES Y DE APOYO"/>
    <s v="Directa prestación de servicios"/>
    <n v="52122336"/>
    <n v="52122336"/>
    <n v="52122336"/>
    <m/>
    <s v="Nombre: Filomena Klinger Brahan_x000a_Telefono: ext. 1555_x000a_Email:fklinger@ins.gov.co"/>
  </r>
  <r>
    <x v="157"/>
    <n v="304"/>
    <x v="146"/>
    <n v="335"/>
    <x v="5"/>
    <x v="7"/>
    <s v="Apoyar la ejecución y seguimiento de los procesos contractuales de infraestructura tecnológica en el marco del proyecto “Sostenibilidad de la etapa de desarrollo del Instituto Nacional de Salud de Colombia en respuesta a emergencias de salud pública y su desarrollo como centro de excelencia para américa latina”._x000a__x000a_"/>
    <d v="2023-02-15T00:00:00"/>
    <x v="2"/>
    <s v="FEBRERO "/>
    <x v="1"/>
    <d v="2023-03-06T00:00:00"/>
    <s v="PRESTACIÓN DE SERVICIOS PROFESIONALES Y DE APOYO"/>
    <s v="Directa prestación de servicios"/>
    <n v="40800000"/>
    <n v="40800000"/>
    <n v="40800000"/>
    <m/>
    <s v="Nombre: Filomena Klinger Brahan_x000a_Telefono: ext. 1555_x000a_Email:fklinger@ins.gov.co"/>
  </r>
  <r>
    <x v="158"/>
    <n v="294"/>
    <x v="147"/>
    <n v="335"/>
    <x v="5"/>
    <x v="7"/>
    <s v="Apoyar la gestión y administración de la información de los proyectos cuyos recursos están en el Fondo Especial para Investigaciones-INS, así como el apoyo en la traducción oral y escrita del idioma inglés, especialmente lo relacionado con la oportunidad de financiación (NOFO) número CDC-RFA-GH20-2132."/>
    <d v="2023-02-13T00:00:00"/>
    <x v="2"/>
    <s v="FEBRERO "/>
    <x v="1"/>
    <d v="1899-12-30T00:00:00"/>
    <s v="PRESTACIÓN DE SERVICIOS PROFESIONALES Y DE APOYO"/>
    <s v="Directa prestación de servicios"/>
    <n v="87000000"/>
    <n v="87000000"/>
    <n v="87000000"/>
    <m/>
    <s v="Nombre: Filomena Klinger Brahan_x000a_Telefono: ext. 1555_x000a_Email:fklinger@ins.gov.co"/>
  </r>
  <r>
    <x v="159"/>
    <n v="282"/>
    <x v="148"/>
    <n v="335"/>
    <x v="5"/>
    <x v="7"/>
    <s v="Prestar servicios profesionales especializados para el apoyo del proceso de consolidación, análisis y procesamiento de información de los eventos de interés en salud pública, así como los asuntos relacionados con el cumplimiento de los requisitos establecidos en la NTCPE 1000 de la operación estadística de Sivigila._x000a_"/>
    <d v="2023-01-30T00:00:00"/>
    <x v="1"/>
    <s v="ENERO "/>
    <x v="1"/>
    <d v="1899-12-30T00:00:00"/>
    <s v="PRESTACIÓN DE SERVICIOS PROFESIONALES Y DE APOYO"/>
    <s v="Directa prestación de servicios"/>
    <n v="77000000"/>
    <n v="77000000"/>
    <n v="77000000"/>
    <m/>
    <s v="Nombre: Filomena Klinger Brahan_x000a_Telefono: ext. 1555_x000a_Email:fklinger@ins.gov.co"/>
  </r>
  <r>
    <x v="160"/>
    <n v="278"/>
    <x v="149"/>
    <n v="335"/>
    <x v="5"/>
    <x v="7"/>
    <s v="Prestar sus servicios profesionales para fortalecer las estrategias de trabajo intersectorial y de mesas funcionales de eventos de interés en salud pública en el marco de la vigilancia de eventos endoepidémicos._x000a_"/>
    <d v="2023-01-25T00:00:00"/>
    <x v="1"/>
    <s v="ENERO "/>
    <x v="1"/>
    <d v="1899-12-30T00:00:00"/>
    <s v="PRESTACIÓN DE SERVICIOS PROFESIONALES Y DE APOYO"/>
    <s v="Directa prestación de servicios"/>
    <n v="65250000"/>
    <n v="65250000"/>
    <n v="65250000"/>
    <m/>
    <s v="Nombre: Filomena Klinger Brahan_x000a_Telefono: ext. 1555_x000a_Email:fklinger@ins.gov.co"/>
  </r>
  <r>
    <x v="161"/>
    <n v="277"/>
    <x v="150"/>
    <n v="335"/>
    <x v="5"/>
    <x v="7"/>
    <s v="Prestar servicios profesionales para desarrollar acciones intersectoriales de apoyo a la operación del sistema de vigilancia de rabia animal y otras zoonosis."/>
    <d v="2023-01-25T00:00:00"/>
    <x v="1"/>
    <s v="ENERO "/>
    <x v="1"/>
    <d v="1899-12-30T00:00:00"/>
    <s v="PRESTACIÓN DE SERVICIOS PROFESIONALES Y DE APOYO"/>
    <s v="Directa prestación de servicios"/>
    <n v="35100000"/>
    <n v="35100000"/>
    <n v="35100000"/>
    <m/>
    <s v="Nombre: Filomena Klinger Brahan_x000a_Telefono: ext. 1555_x000a_Email:fklinger@ins.gov.co"/>
  </r>
  <r>
    <x v="162"/>
    <n v="272"/>
    <x v="151"/>
    <n v="335"/>
    <x v="5"/>
    <x v="7"/>
    <s v="Prestar Servicios para apoyar la formación del talento humano para la vigilancia en salud pública de acuerdo a las competencias de la Dirección de Vigilancia y análisis del riesgo en salud pública."/>
    <d v="2023-01-19T00:00:00"/>
    <x v="1"/>
    <s v="ENERO "/>
    <x v="1"/>
    <d v="1899-12-30T00:00:00"/>
    <s v="PRESTACIÓN DE SERVICIOS PROFESIONALES Y DE APOYO"/>
    <s v="Directa prestación de servicios"/>
    <n v="92400000"/>
    <n v="92400000"/>
    <n v="92400000"/>
    <m/>
    <s v="Nombre: Filomena Klinger Brahan_x000a_Telefono: ext. 1555_x000a_Email:fklinger@ins.gov.co"/>
  </r>
  <r>
    <x v="163"/>
    <n v="266"/>
    <x v="152"/>
    <n v="335"/>
    <x v="5"/>
    <x v="7"/>
    <s v="Prestar los servicios profesionales para la implementación de cursos virtuales de eventos de maternidad segura para capacitación en vigilancia de la salud pública de las condiciones relacionadas con la maternidad a nivel subnacional."/>
    <d v="2023-01-06T00:00:00"/>
    <x v="1"/>
    <s v="ENERO "/>
    <x v="1"/>
    <d v="1899-12-30T00:00:00"/>
    <s v="PRESTACIÓN DE SERVICIOS PROFESIONALES Y DE APOYO"/>
    <s v="Directa prestación de servicios"/>
    <n v="30625000"/>
    <n v="30625000"/>
    <n v="30625000"/>
    <m/>
    <s v="Nombre: Filomena Klinger Brahan_x000a_Telefono: ext. 1555_x000a_Email:fklinger@ins.gov.co"/>
  </r>
  <r>
    <x v="164"/>
    <s v="422-1"/>
    <x v="153"/>
    <n v="339"/>
    <x v="5"/>
    <x v="7"/>
    <s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
    <d v="2023-07-04T00:00:00"/>
    <x v="7"/>
    <s v="JULIO"/>
    <x v="1"/>
    <d v="2023-10-03T00:00:00"/>
    <s v="CONTRATOS DE CIENCIA Y TÉCNOLOGÍA"/>
    <s v="Directa por Ciencia y Tecnología"/>
    <n v="341000000"/>
    <n v="341000000"/>
    <n v="341000000"/>
    <s v="La imputación presupuestal de los CDRs adicionados quedaría de la siguiente manera: SIFI 339 - CDR 755: $188.350.327 | SIFI 335 - CDR 725: $341.000.000"/>
    <s v="Nombre: Filomena Klinger Brahan_x000a_Telefono: ext. 1555_x000a_Email:fklinger@ins.gov.co"/>
  </r>
  <r>
    <x v="165"/>
    <n v="535"/>
    <x v="154"/>
    <n v="369"/>
    <x v="5"/>
    <x v="7"/>
    <s v="Prestar servicios profesionales especializados para dar seguimiento financiero administrativo, así como el monitoreo y seguimiento de las actividades relacionadas con el proyecto de Sostenibilidad de la etapa desarrollo del Instituto Nacional de Salud de Colombia en respuesta a emergencias de salud pública y su desarrollo como centro de excelencia para américa latina "/>
    <d v="2023-11-14T00:00:00"/>
    <x v="10"/>
    <s v="NOVIEMBRE "/>
    <x v="1"/>
    <d v="2023-12-19T00:00:00"/>
    <s v="PRESTACIÓN DE SERVICIOS PROFESIONALES Y DE APOYO"/>
    <s v="Directa prestación de servicios"/>
    <n v="25000000"/>
    <n v="25000000"/>
    <n v="49999998"/>
    <m/>
    <s v="Nombre: Filomena Klinger Brahan_x000a_Telefono: ext. 1555_x000a_Email:fklinger@ins.gov.co"/>
  </r>
  <r>
    <x v="166"/>
    <n v="557"/>
    <x v="155"/>
    <n v="335"/>
    <x v="5"/>
    <x v="7"/>
    <s v="Implementar la política de seguridad y privacidad de la información en el INS asociada a los pilares de confidencialidad, integridad y disponibilidad, a través, de protocolos, procedimientos y buenas prácticas preparando a la entidad para la certificación en la norma ISO 27001."/>
    <d v="2023-11-27T00:00:00"/>
    <x v="10"/>
    <s v="NOVIEMBRE "/>
    <x v="3"/>
    <d v="1899-12-30T00:00:00"/>
    <s v="COTIZACIÓN"/>
    <s v="Cotización"/>
    <n v="46698000"/>
    <n v="46698000"/>
    <s v="-"/>
    <m/>
    <s v="Nombre: Filomena Klinger Brahan_x000a_Telefono: ext. 1555_x000a_Email:fklinger@ins.gov.co"/>
  </r>
  <r>
    <x v="167"/>
    <n v="559"/>
    <x v="156"/>
    <n v="335"/>
    <x v="5"/>
    <x v="7"/>
    <s v="Adquirir tecnologías que fomenten acciones de innovación en las practicas asociadas a la vigilancia participativa en la salud publica con herramientas digitales."/>
    <d v="2023-11-27T00:00:00"/>
    <x v="10"/>
    <s v="NOVIEMBRE "/>
    <x v="3"/>
    <d v="1899-12-30T00:00:00"/>
    <s v="COTIZACIÓN"/>
    <s v="Cotización"/>
    <n v="1624155000"/>
    <n v="1624155000"/>
    <s v="-"/>
    <m/>
    <s v="Nombre: Filomena Klinger Brahan_x000a_Telefono: ext. 1555_x000a_Email:fklinger@ins.gov.co"/>
  </r>
  <r>
    <x v="168"/>
    <n v="580"/>
    <x v="44"/>
    <n v="372"/>
    <x v="5"/>
    <x v="7"/>
    <s v="Apoyar con la planeación y la realización de bioensayos para detección de infección natural con Plasmodium en mosquitos recolectados en los municipios de Guapi y Timbiquí en el Cauca en los años 2022-2023 y la organización de la información para la elaboración de manuscritos. "/>
    <d v="2023-12-22T00:00:00"/>
    <x v="11"/>
    <s v="DICIEMBRE "/>
    <x v="3"/>
    <d v="1899-12-30T00:00:00"/>
    <s v="PRESTACIÓN DE SERVICIOS PROFESIONALES Y DE APOYO"/>
    <s v="Directa prestación de servicios"/>
    <n v="41538250"/>
    <n v="41538250"/>
    <s v="-"/>
    <m/>
    <s v="Nombre: Filomena Klinger Brahan_x000a_Telefono: ext. 1555_x000a_Email:fklinger@ins.gov.co"/>
  </r>
  <r>
    <x v="169"/>
    <n v="581"/>
    <x v="66"/>
    <n v="372"/>
    <x v="5"/>
    <x v="7"/>
    <s v="Apoyar en la realización de bioensayos para detección de infección natural con Plasmodium en mosquitos recolectados en los municipios de Guapi y Timbiquí en el Cauca y mantener la colonia de Anopheles albimanus de la cepa Guapi en las instalaciones del INS."/>
    <d v="2023-12-22T00:00:00"/>
    <x v="11"/>
    <s v="DICIEMBRE "/>
    <x v="3"/>
    <d v="1899-12-30T00:00:00"/>
    <s v="PRESTACIÓN DE SERVICIOS PROFESIONALES Y DE APOYO"/>
    <s v="Directa prestación de servicios"/>
    <n v="41015000"/>
    <n v="41015000"/>
    <s v="-"/>
    <m/>
    <s v="Nombre: Filomena Klinger Brahan_x000a_Telefono: ext. 1555_x000a_Email:fklinger@ins.gov.co"/>
  </r>
  <r>
    <x v="170"/>
    <n v="582"/>
    <x v="157"/>
    <n v="372"/>
    <x v="5"/>
    <x v="7"/>
    <s v="Apoyar con la elaboración y manejo de bases de datos asociadas a las muestras de mosquitos Anopheles recolectados en los municipios de Guapi y Timbiquí en el Cauca entre 2021 y 2023."/>
    <d v="2023-12-22T00:00:00"/>
    <x v="11"/>
    <s v="DICIEMBRE "/>
    <x v="3"/>
    <d v="1899-12-30T00:00:00"/>
    <s v="PRESTACIÓN DE SERVICIOS PROFESIONALES Y DE APOYO"/>
    <s v="Directa prestación de servicios"/>
    <n v="21450000"/>
    <n v="21450000"/>
    <s v="-"/>
    <m/>
    <s v="Nombre: Filomena Klinger Brahan_x000a_Telefono: ext. 1555_x000a_Email:fklinger@ins.gov.co"/>
  </r>
  <r>
    <x v="171"/>
    <n v="584"/>
    <x v="158"/>
    <n v="372"/>
    <x v="5"/>
    <x v="7"/>
    <s v="Apoyar la estandarización de una PCR en tiempo real (qPCR) para la confirmación de Plasmodium vivax en mosquitos Anopheles positivos por la técnica de inmunoensayo ELISA."/>
    <d v="2023-12-22T00:00:00"/>
    <x v="11"/>
    <s v="DICIEMBRE "/>
    <x v="3"/>
    <d v="1899-12-30T00:00:00"/>
    <s v="PRESTACIÓN DE SERVICIOS PROFESIONALES Y DE APOYO"/>
    <s v="Directa prestación de servicios"/>
    <n v="24700000"/>
    <n v="24700000"/>
    <s v="-"/>
    <m/>
    <s v="Nombre: Filomena Klinger Brahan_x000a_Telefono: ext. 1555_x000a_Email:fklinger@ins.gov.co"/>
  </r>
  <r>
    <x v="172"/>
    <n v="585"/>
    <x v="67"/>
    <n v="372"/>
    <x v="5"/>
    <x v="7"/>
    <s v="Apoyar la identificación de la fuente de alimentación sanguínea de mosquitos Anopheles recolectados en reposo en el departamento del Cauca entre el 2022 y 2023 por medio de qPCR._x000a_"/>
    <d v="2023-12-22T00:00:00"/>
    <x v="11"/>
    <s v="DICIEMBRE "/>
    <x v="3"/>
    <d v="1899-12-30T00:00:00"/>
    <s v="PRESTACIÓN DE SERVICIOS PROFESIONALES Y DE APOYO"/>
    <s v="Directa prestación de servicios"/>
    <n v="40950000"/>
    <n v="40950000"/>
    <s v="-"/>
    <m/>
    <s v="Nombre: Filomena Klinger Brahan_x000a_Telefono: ext. 1555_x000a_Email:fklinger@ins.gov.co"/>
  </r>
  <r>
    <x v="173"/>
    <n v="586"/>
    <x v="159"/>
    <n v="372"/>
    <x v="5"/>
    <x v="7"/>
    <s v="Apoyar con la disección y organización de muestras de mosquitos y la preparación de insumos y reactivos para su procesamiento y apoyar el aseo del laboratorio dentro del proyecto &quot;Determinación del impacto entomológico del uso de mosquiteros tratados con insecticida de larga duración (MILD) y el rociado residual intradomiciliario (RRI) en un área endémica para la transmisión de malaria del departamento de Cauca, Colombia._x000a__x000a_"/>
    <d v="2023-12-22T00:00:00"/>
    <x v="11"/>
    <s v="DICIEMBRE "/>
    <x v="3"/>
    <d v="1899-12-30T00:00:00"/>
    <s v="PRESTACIÓN DE SERVICIOS PROFESIONALES Y DE APOYO"/>
    <s v="Directa prestación de servicios"/>
    <n v="19500000"/>
    <n v="19500000"/>
    <s v="-"/>
    <m/>
    <s v="Nombre: Filomena Klinger Brahan_x000a_Telefono: ext. 1555_x000a_Email:fklinger@ins.gov.co"/>
  </r>
  <r>
    <x v="174"/>
    <s v="-"/>
    <x v="160"/>
    <s v="-"/>
    <x v="5"/>
    <x v="7"/>
    <s v="Prestar servicios profesionales  para fortalecerlos procesos de preparación y respuesta nacional y apoyar el desarrollo de capacidades a nivel territorial, en el marco de la gestión del riesgo en salud pública liderada por la Dirección de vigilancia y análisis del riesgo en salud pública."/>
    <e v="#N/A"/>
    <x v="11"/>
    <m/>
    <x v="4"/>
    <e v="#N/A"/>
    <s v="PRESTACIÓN DE SERVICIOS PROFESIONALES Y DE APOYO"/>
    <e v="#N/A"/>
    <n v="68750000"/>
    <s v="-"/>
    <s v="-"/>
    <m/>
    <s v="Nombre: Filomena Klinger Brahan_x000a_Telefono: ext. 1555_x000a_Email:fklinger@ins.gov.co"/>
  </r>
  <r>
    <x v="175"/>
    <s v="373-5"/>
    <x v="161"/>
    <n v="338"/>
    <x v="3"/>
    <x v="10"/>
    <s v="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_x000a_ _x000a_"/>
    <d v="2023-05-15T00:00:00"/>
    <x v="4"/>
    <s v="MAYO "/>
    <x v="1"/>
    <d v="2023-10-11T00:00:00"/>
    <s v="CONTRATOS DE CIENCIA Y TÉCNOLOGÍA"/>
    <s v="Directa por Ciencia y Tecnología"/>
    <n v="280000000"/>
    <n v="237330674"/>
    <n v="136625164"/>
    <m/>
    <s v="Nombre: Jose Armin Ordoñez Castillo_x000a_Telefono: 3188509829_x000a_Email: jordonezc@ins.gov.co"/>
  </r>
  <r>
    <x v="176"/>
    <n v="354"/>
    <x v="162"/>
    <n v="338"/>
    <x v="3"/>
    <x v="10"/>
    <s v="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quot;Strengthening of laboratory based surveillance and diagnostic capacity for fungal diseases in Colombia&quot;, bajo &quot;Notification of Award&quot; (NOA) NU51CK000316."/>
    <d v="2023-05-05T00:00:00"/>
    <x v="4"/>
    <s v="MAYO "/>
    <x v="1"/>
    <d v="2023-05-29T00:00:00"/>
    <s v="PRESTACIÓN DE SERVICIOS PROFESIONALES Y DE APOYO"/>
    <s v="Directa prestación de servicios"/>
    <n v="24000000"/>
    <n v="21953928"/>
    <n v="21953928"/>
    <m/>
    <s v="Nombre: Jose Armin Ordoñez Castillo_x000a_Telefono: 3188509829_x000a_Email: jordonezc@ins.gov.co"/>
  </r>
  <r>
    <x v="177"/>
    <s v="506-3"/>
    <x v="163"/>
    <s v="338-374"/>
    <x v="3"/>
    <x v="10"/>
    <s v="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
    <d v="2023-09-29T00:00:00"/>
    <x v="8"/>
    <s v="SEPTIEMBRE "/>
    <x v="1"/>
    <d v="2023-12-19T00:00:00"/>
    <s v="CUANTÍA INFERIOR A 50 SMLMV"/>
    <s v="Invitación Cuantía Inferior (50)"/>
    <n v="29239868"/>
    <n v="29239868"/>
    <n v="29222949"/>
    <m/>
    <s v="Nombre: Jose Armin Ordoñez Castillo_x000a_Telefono: 3188509829_x000a_Email: jordonezc@ins.gov.co"/>
  </r>
  <r>
    <x v="178"/>
    <n v="267"/>
    <x v="164"/>
    <n v="338"/>
    <x v="3"/>
    <x v="10"/>
    <s v="Apoyar la coordinación, contratación, gestión de proyectos y rendición de informes financieros ante el” Centro para el Control y Prevención de Enfermedades” (CDC) del proyecto &quot;Strengthening of laboratory based surveillance and diagnostic capacity for fungal diseases in Colombia&quot;, bajo ”Notification of Award” (NOA) NU51CK000316._x000a_ "/>
    <d v="2023-02-20T00:00:00"/>
    <x v="2"/>
    <s v="FEBRERO "/>
    <x v="1"/>
    <d v="2023-03-06T00:00:00"/>
    <s v="PRESTACIÓN DE SERVICIOS PROFESIONALES Y DE APOYO"/>
    <s v="Directa prestación de servicios"/>
    <n v="75000000"/>
    <n v="75000000"/>
    <n v="75000000"/>
    <m/>
    <s v="Nombre: Jose Armin Ordoñez Castillo_x000a_Telefono: 3188509829_x000a_Email: jordonezc@ins.gov.co"/>
  </r>
  <r>
    <x v="179"/>
    <n v="271"/>
    <x v="165"/>
    <n v="338"/>
    <x v="3"/>
    <x v="10"/>
    <s v="Apoyar la gestión administrativa, archivo, apoyo a actividades logísticas,  que permita el cumplimiento del proyecto ante el” Centro para el Control y Prevención de Enfermedades” (CDC) del proyecto &quot;Strengthening of laboratory based surveillance and diagnostic capacity for fungal diseases in Colombia&quot;, bajo”Notification of Award” (NOA) NU51CK000316."/>
    <d v="2023-01-17T00:00:00"/>
    <x v="1"/>
    <s v="ENERO "/>
    <x v="1"/>
    <d v="2023-03-01T00:00:00"/>
    <s v="PRESTACIÓN DE SERVICIOS PROFESIONALES Y DE APOYO"/>
    <s v="Directa prestación de servicios"/>
    <n v="22099870"/>
    <n v="22099870"/>
    <n v="22099870"/>
    <m/>
    <s v="Nombre: Jose Armin Ordoñez Castillo_x000a_Telefono: 3188509829_x000a_Email: jordonezc@ins.gov.co"/>
  </r>
  <r>
    <x v="180"/>
    <n v="306"/>
    <x v="166"/>
    <n v="338"/>
    <x v="3"/>
    <x v="10"/>
    <s v="Apoyar el equipo de TICS y técnico científico en el diseño de piezas gráficas destinadas al micrositio y el aula virtual atendiendo las recomendaciones de distinción por segmento poblacional en el marco del proyecto NOA NU51CK000316."/>
    <d v="2023-02-20T00:00:00"/>
    <x v="2"/>
    <s v="FEBRERO "/>
    <x v="1"/>
    <d v="2023-03-01T00:00:00"/>
    <s v="PRESTACIÓN DE SERVICIOS PROFESIONALES Y DE APOYO"/>
    <s v="Directa prestación de servicios"/>
    <n v="30022460"/>
    <n v="30022460"/>
    <n v="30022460"/>
    <m/>
    <s v="Nombre: Jose Armin Ordoñez Castillo_x000a_Telefono: 3188509829_x000a_Email: jordonezc@ins.gov.co"/>
  </r>
  <r>
    <x v="181"/>
    <n v="310"/>
    <x v="167"/>
    <n v="338"/>
    <x v="3"/>
    <x v="10"/>
    <s v="Apoyar el desarrollo de un micrositio basado en SHAREPOINT server, desempeñando actividades de cargue y transcripción de la programación, modelación, generada por el grupo de TICS y brindará soporte en la digitalización del material generado por el equipo científico técnico de acuerdo con los requerimientos de la misma, dentro del proyecto &quot;Strengthening of laboratory based surveillance and diagnostic capacity for fungal diseases in Colombia&quot;, bajo &quot;Notification of Award&quot; (NOA) NU51CK000316._x000a__x000a_"/>
    <d v="2023-02-21T00:00:00"/>
    <x v="2"/>
    <s v="FEBRERO "/>
    <x v="1"/>
    <d v="2023-03-17T00:00:00"/>
    <s v="PRESTACIÓN DE SERVICIOS PROFESIONALES Y DE APOYO"/>
    <s v="Directa prestación de servicios"/>
    <n v="10200000"/>
    <n v="10200000"/>
    <n v="10200000"/>
    <m/>
    <s v="Nombre: Jose Armin Ordoñez Castillo_x000a_Telefono: 3188509829_x000a_Email: jordonezc@ins.gov.co"/>
  </r>
  <r>
    <x v="182"/>
    <n v="311"/>
    <x v="168"/>
    <n v="338"/>
    <x v="3"/>
    <x v="10"/>
    <s v="Apoyar técnicamente la actualización e implementación de una herramienta de recolección de datos y de enseñanza, que permita identificar las fortalezas y debilidades de los laboratorios en cuanto a enfermedades fúngicas y demás tareas que permita el cumplimiento del proyecto ante el ” Centro para el Control y Prevención de Enfermedades” (CDC) del proyecto &quot;Strengthening of laboratory based surveillance and diagnostic capacity for fungal diseases in Colombia&quot;, bajo ”Notification of Award” (NOA) NU51CK000316"/>
    <d v="2023-02-21T00:00:00"/>
    <x v="2"/>
    <s v="FEBRERO "/>
    <x v="1"/>
    <d v="2023-03-16T00:00:00"/>
    <s v="PRESTACIÓN DE SERVICIOS PROFESIONALES Y DE APOYO"/>
    <s v="Directa prestación de servicios"/>
    <n v="75000000"/>
    <n v="75000000"/>
    <n v="75000000"/>
    <m/>
    <s v="Nombre: Jose Armin Ordoñez Castillo_x000a_Telefono: 3188509829_x000a_Email: jordonezc@ins.gov.co"/>
  </r>
  <r>
    <x v="183"/>
    <n v="312"/>
    <x v="169"/>
    <n v="338"/>
    <x v="3"/>
    <x v="10"/>
    <s v="Apoyar las  actividades de lavado de equipos y áreas, preparación de materiales y equipos para pruebas de acuerdo con los requerimientos y  cumplimiento ante el ”Centro para el Control y Prevención de Enfermedades” (CDC) del proyecto &quot;Strengthening of laboratory based surveillance and diagnostic capacity for fungal diseases in Colombia&quot;, bajo ”Notification of Award” (NOA) NU51CK000316."/>
    <d v="2023-02-21T00:00:00"/>
    <x v="2"/>
    <s v="FEBRERO "/>
    <x v="1"/>
    <d v="2023-03-03T00:00:00"/>
    <s v="PRESTACIÓN DE SERVICIOS PROFESIONALES Y DE APOYO"/>
    <s v="Directa prestación de servicios"/>
    <n v="22099870"/>
    <n v="22099870"/>
    <n v="22099870"/>
    <m/>
    <s v="Nombre: Jose Armin Ordoñez Castillo_x000a_Telefono: 3188509829_x000a_Email: jordonezc@ins.gov.co"/>
  </r>
  <r>
    <x v="184"/>
    <n v="316"/>
    <x v="170"/>
    <n v="338"/>
    <x v="3"/>
    <x v="10"/>
    <s v="Apoyar en las actividades de  ingreso de información en bases de datos, encuestas y actividades en aulas virtuales, realizar capacitaciones, generando información para el diagnóstico y análisis de enfermedades fúngicas y demás tareas que permita el cumplimiento ante el” Centro para el Control y Prevención de Enfermedades” (CDC) del proyecto &quot;Strengthening of laboratory based surveillance and diagnostic capacity for fungal diseases in Colombia&quot;, bajo ”Notification of Award” (NOA) NU51CK000316."/>
    <d v="2023-02-28T00:00:00"/>
    <x v="2"/>
    <s v="FEBRERO "/>
    <x v="1"/>
    <d v="2023-03-17T00:00:00"/>
    <s v="PRESTACIÓN DE SERVICIOS PROFESIONALES Y DE APOYO"/>
    <s v="Directa prestación de servicios"/>
    <n v="55597160"/>
    <n v="55597160"/>
    <n v="55597160"/>
    <m/>
    <s v="Nombre: Jose Armin Ordoñez Castillo_x000a_Telefono: 3188509829_x000a_Email: jordonezc@ins.gov.co"/>
  </r>
  <r>
    <x v="185"/>
    <s v="513-1 | 513-2"/>
    <x v="171"/>
    <s v="338-374"/>
    <x v="3"/>
    <x v="10"/>
    <s v="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_x000a__x000a_"/>
    <d v="2023-10-09T00:00:00"/>
    <x v="9"/>
    <s v="OCTUBRE"/>
    <x v="1"/>
    <d v="2023-12-25T00:00:00"/>
    <s v="CUANTÍA INFERIOR A 50 SMLMV"/>
    <s v="Invitación Cuantía Inferior (50)"/>
    <n v="19500000"/>
    <n v="19500000"/>
    <n v="18990342"/>
    <m/>
    <s v="Nombre: Jose Armin Ordoñez Castillo_x000a_Telefono: 3188509829_x000a_Email: jordonezc@ins.gov.co"/>
  </r>
  <r>
    <x v="186"/>
    <n v="521"/>
    <x v="162"/>
    <n v="338"/>
    <x v="3"/>
    <x v="10"/>
    <s v="Implementar y hacer funcional bajo los lineamientos de OTICS – INS, y la tecnología de Sharepoint el micrositio “micología para todos”, dando cumplimiento a la estrategia 3. “target and train” ante el ”Centro para el Control y Prevención de Enfermedades” (CDC) del proyecto &quot;Strengthening of laboratory based surveillance and diagnostic capacity for fungal diseases in Colombia&quot;, bajo ”Notification of Award” (NOA) NU51CK000316”."/>
    <d v="2023-10-21T00:00:00"/>
    <x v="9"/>
    <s v="OCTUBRE"/>
    <x v="1"/>
    <d v="2023-11-01T00:00:00"/>
    <s v="PRESTACIÓN DE SERVICIOS PROFESIONALES Y DE APOYO"/>
    <s v="Directa prestación de servicios"/>
    <n v="36000000"/>
    <n v="36000000"/>
    <n v="36000000"/>
    <m/>
    <s v="Nombre: Jose Armin Ordoñez Castillo_x000a_Telefono: 3188509829_x000a_Email: jordonezc@ins.gov.co"/>
  </r>
  <r>
    <x v="187"/>
    <n v="338"/>
    <x v="172"/>
    <n v="339"/>
    <x v="4"/>
    <x v="11"/>
    <s v="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quot;."/>
    <d v="2023-04-12T00:00:00"/>
    <x v="4"/>
    <s v="ABRIL "/>
    <x v="1"/>
    <d v="2023-04-26T00:00:00"/>
    <s v="PRESTACIÓN DE SERVICIOS PROFESIONALES Y DE APOYO"/>
    <s v="Directa prestación de servicios"/>
    <n v="70330403"/>
    <n v="44755711"/>
    <n v="44755711"/>
    <m/>
    <s v="Nombre: Angela Patricia Pacheco Gaitan_x000a_Telefono: 3145027192_x000a_Email: apachecog@ins.gov.co"/>
  </r>
  <r>
    <x v="188"/>
    <s v="-"/>
    <x v="160"/>
    <s v="-"/>
    <x v="4"/>
    <x v="11"/>
    <s v="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
    <e v="#N/A"/>
    <x v="4"/>
    <m/>
    <x v="4"/>
    <e v="#N/A"/>
    <s v="PRESTACIÓN DE SERVICIOS PROFESIONALES Y DE APOYO"/>
    <e v="#N/A"/>
    <n v="82500000"/>
    <s v="-"/>
    <s v="-"/>
    <s v="No han podido encontrar el candidato que cumpla el perfíl solicitado."/>
    <s v="Nombre: Angela Patricia Pacheco Gaitan_x000a_Telefono: 3145027192_x000a_Email: apachecog@ins.gov.co"/>
  </r>
  <r>
    <x v="189"/>
    <s v="-"/>
    <x v="160"/>
    <s v="-"/>
    <x v="4"/>
    <x v="11"/>
    <s v="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
    <e v="#N/A"/>
    <x v="11"/>
    <m/>
    <x v="4"/>
    <e v="#N/A"/>
    <s v="PRESTACIÓN DE SERVICIOS PROFESIONALES Y DE APOYO"/>
    <e v="#N/A"/>
    <n v="66000000"/>
    <s v="-"/>
    <s v="-"/>
    <s v="Se cambia de Abril a Diciembre la radicación"/>
    <s v="Nombre: Angela Patricia Pacheco Gaitan_x000a_Telefono: 3145027192_x000a_Email: apachecog@ins.gov.co"/>
  </r>
  <r>
    <x v="190"/>
    <n v="499"/>
    <x v="173"/>
    <n v="339"/>
    <x v="4"/>
    <x v="11"/>
    <s v="Realizar las actividades técnicas y administrativas en el proyecto “Surveillance of Acute Febrile Illnes in two sentinel sites in Colombia” para analizar las muestras asociadas a virus respiratorios causantes de fiebre, como SARS-Cov2, influenza, RSV, entre otros, para realizar tipificación molecular por PCR y aislamiento viral."/>
    <d v="2023-09-21T00:00:00"/>
    <x v="4"/>
    <s v="SEPTIEMBRE "/>
    <x v="2"/>
    <d v="2023-10-17T00:00:00"/>
    <s v="PRESTACIÓN DE SERVICIOS PROFESIONALES Y DE APOYO"/>
    <s v="Directa prestación de servicios"/>
    <n v="70330403"/>
    <n v="66000000"/>
    <s v="-"/>
    <s v="Se canceló el proceso debido a que no se aprobó el Visto Bueno por parte de Secretaría y Dirección General."/>
    <s v="Nombre: Angela Patricia Pacheco Gaitan_x000a_Telefono: 3145027192_x000a_Email: apachecog@ins.gov.co"/>
  </r>
  <r>
    <x v="191"/>
    <n v="498"/>
    <x v="174"/>
    <n v="339"/>
    <x v="4"/>
    <x v="11"/>
    <s v="Realizar las actividades técnicas y administrativas en el proyecto “Surveillance of Acute Febrile Illnes in two sentinel sites in Colombia” para analizar las muestras asociadas a virus causantes de fiebre no respiratoria, como Dengue y otros arbovirus, para realizar tipificación molecular por PCR y aislamiento viral."/>
    <d v="2023-09-21T00:00:00"/>
    <x v="4"/>
    <s v="SEPTIEMBRE "/>
    <x v="2"/>
    <d v="2023-10-17T00:00:00"/>
    <s v="PRESTACIÓN DE SERVICIOS PROFESIONALES Y DE APOYO"/>
    <s v="Directa prestación de servicios"/>
    <n v="70330403"/>
    <n v="66000000"/>
    <s v="-"/>
    <s v="Se canceló el proceso debido a que no se aprobó el Visto Bueno por parte de Secretaría y Dirección General."/>
    <s v="Nombre: Angela Patricia Pacheco Gaitan_x000a_Telefono: 3145027192_x000a_Email: apachecog@ins.gov.co"/>
  </r>
  <r>
    <x v="192"/>
    <n v="435"/>
    <x v="175"/>
    <n v="339"/>
    <x v="4"/>
    <x v="11"/>
    <s v="Apoyar las actividades técnicas y científicas para analizar las muestras de Trypanosoma cruzi y Plasmodium spp con los ensayos del Laboratorio Nacional de Referencia-Parasitología en el proyecto &quot;Vigilancia de las enfermedades febriles agudas en dos sitios centinela en Colombia&quot;."/>
    <d v="2023-07-24T00:00:00"/>
    <x v="4"/>
    <s v="JUNIO"/>
    <x v="1"/>
    <d v="2023-08-23T00:00:00"/>
    <s v="PRESTACIÓN DE SERVICIOS PROFESIONALES Y DE APOYO"/>
    <s v="Directa prestación de servicios"/>
    <n v="70330403"/>
    <n v="61149000"/>
    <n v="61149000"/>
    <m/>
    <s v="Nombre: Angela Patricia Pacheco Gaitan_x000a_Telefono: 3145027192_x000a_Email: apachecog@ins.gov.co"/>
  </r>
  <r>
    <x v="193"/>
    <s v="-"/>
    <x v="160"/>
    <s v="-"/>
    <x v="4"/>
    <x v="11"/>
    <s v="Bioinformatics (vacant)-1: análizar el genómico de todas las bacterias que se aíslen en este estudio de acuerdo al tipado por MLST, core genome, perfil insilico de resistencia antimicrobiana, viruloma, mobiloma, serotipado insilico y análisis filogenético."/>
    <e v="#N/A"/>
    <x v="9"/>
    <m/>
    <x v="4"/>
    <e v="#N/A"/>
    <s v="PRESTACIÓN DE SERVICIOS PROFESIONALES Y DE APOYO"/>
    <e v="#N/A"/>
    <n v="54000000"/>
    <s v="-"/>
    <s v="-"/>
    <s v="No han podido encontrar el candidato que cumpla el perfíl solicitado."/>
    <s v="Nombre: Angela Patricia Pacheco Gaitan_x000a_Telefono: 3145027192_x000a_Email: apachecog@ins.gov.co"/>
  </r>
  <r>
    <x v="194"/>
    <n v="563"/>
    <x v="176"/>
    <s v="339-375"/>
    <x v="4"/>
    <x v="11"/>
    <s v="Bioinformatics (vacant)-2: apoyo  al análisis genómico de todos los virus recuperados en el estudio, tipificación de tripanosomas y perfil de resistencia a antimaláricos en Plasmodium spp."/>
    <d v="2023-12-04T00:00:00"/>
    <x v="4"/>
    <s v="DICIEMBRE "/>
    <x v="1"/>
    <d v="2023-12-15T00:00:00"/>
    <s v="PRESTACIÓN DE SERVICIOS PROFESIONALES Y DE APOYO"/>
    <s v="Directa prestación de servicios"/>
    <n v="66000000"/>
    <n v="66000000"/>
    <n v="66000000"/>
    <m/>
    <s v="Nombre: Angela Patricia Pacheco Gaitan_x000a_Telefono: 3145027192_x000a_Email: apachecog@ins.gov.co"/>
  </r>
  <r>
    <x v="195"/>
    <s v="-"/>
    <x v="160"/>
    <s v="-"/>
    <x v="4"/>
    <x v="11"/>
    <s v="Bacteriologist (vacant)-1: llevar a cabo la toma y análisis de muestras de los pacientes inscritos en los hospitales centinela y el envío de muestras al LSP."/>
    <e v="#N/A"/>
    <x v="4"/>
    <m/>
    <x v="4"/>
    <e v="#N/A"/>
    <s v="PRESTACIÓN DE SERVICIOS PROFESIONALES Y DE APOYO"/>
    <e v="#N/A"/>
    <n v="43902000"/>
    <s v="-"/>
    <s v="-"/>
    <s v="Este proceso será contratado en enero de 2024 o febrero"/>
    <s v="Nombre: Angela Patricia Pacheco Gaitan_x000a_Telefono: 3145027192_x000a_Email: apachecog@ins.gov.co"/>
  </r>
  <r>
    <x v="196"/>
    <s v="-"/>
    <x v="160"/>
    <s v="-"/>
    <x v="4"/>
    <x v="11"/>
    <s v="Apoyar las actividades en la busqueda de pacientes que cumplan los criterios para la investigacion de enfermedades emergentes y reemergentes en el Hospital Departemental de Villavicencio "/>
    <e v="#N/A"/>
    <x v="10"/>
    <m/>
    <x v="4"/>
    <e v="#N/A"/>
    <s v="PRESTACIÓN DE SERVICIOS PROFESIONALES Y DE APOYO"/>
    <e v="#N/A"/>
    <n v="60300000"/>
    <s v="-"/>
    <s v="-"/>
    <s v="Este proceso será contratado en enero de 2024"/>
    <s v="Nombre: Angela Patricia Pacheco Gaitan_x000a_Telefono: 3145027192_x000a_Email: apachecog@ins.gov.co"/>
  </r>
  <r>
    <x v="197"/>
    <s v="-"/>
    <x v="160"/>
    <s v="-"/>
    <x v="4"/>
    <x v="11"/>
    <s v="Realizar la busqueda de pacientes que cumplan los criterios para la investigacion de enfermedades emergentes y reemergentes en el Hospital Departemental de Villavicencio "/>
    <e v="#N/A"/>
    <x v="10"/>
    <m/>
    <x v="4"/>
    <e v="#N/A"/>
    <s v="PRESTACIÓN DE SERVICIOS PROFESIONALES Y DE APOYO"/>
    <e v="#N/A"/>
    <s v=" $27.000.000 "/>
    <s v="-"/>
    <s v="-"/>
    <s v="Este proceso será contratado en enero de 2024"/>
    <s v="Nombre: Angela Patricia Pacheco Gaitan_x000a_Telefono: 3145027192_x000a_Email: apachecog@ins.gov.co"/>
  </r>
  <r>
    <x v="198"/>
    <s v="-"/>
    <x v="160"/>
    <s v="-"/>
    <x v="4"/>
    <x v="11"/>
    <s v="Realizar la busqueda de pacientes que cumplan los criterios para la investigacion de enfermedades emergentes y reemergentes en el Hospital Departemental de Villavicencio "/>
    <e v="#N/A"/>
    <x v="10"/>
    <m/>
    <x v="4"/>
    <e v="#N/A"/>
    <s v="PRESTACIÓN DE SERVICIOS PROFESIONALES Y DE APOYO"/>
    <e v="#N/A"/>
    <s v=" $27.000.000 "/>
    <s v="-"/>
    <s v="-"/>
    <s v="Este proceso será contratado en enero de 2024"/>
    <s v="Nombre: Angela Patricia Pacheco Gaitan_x000a_Telefono: 3145027192_x000a_Email: apachecog@ins.gov.co"/>
  </r>
  <r>
    <x v="199"/>
    <n v="562"/>
    <x v="177"/>
    <s v="339-375"/>
    <x v="4"/>
    <x v="11"/>
    <s v="Prestar los servicios profesionlaes en la gerencia, seguimiento de las actividades administrativas y financieras necesarias para la completa ejecución del proyecto "/>
    <d v="2023-12-04T00:00:00"/>
    <x v="11"/>
    <s v="DICIEMBRE "/>
    <x v="1"/>
    <d v="2023-12-14T00:00:00"/>
    <s v="PRESTACIÓN DE SERVICIOS PROFESIONALES Y DE APOYO"/>
    <s v="Directa prestación de servicios"/>
    <n v="105000000"/>
    <n v="105000000"/>
    <n v="105000000"/>
    <m/>
    <s v="Nombre: Angela Patricia Pacheco Gaitan_x000a_Telefono: 3145027192_x000a_Email: apachecog@ins.gov.co"/>
  </r>
  <r>
    <x v="200"/>
    <n v="346"/>
    <x v="178"/>
    <n v="339"/>
    <x v="4"/>
    <x v="11"/>
    <s v="Adquisición del equipo TapeStation 4150 para el análisis de fragmentos y evaluación de la calidad en las librerías genómicas para secuenciar tanto las muestras Covid-19 como las demás, en el marco del acuerdo colaborativo número 6U01GH002291-02-01, celebrado entre CDC y el INS."/>
    <d v="2023-04-21T00:00:00"/>
    <x v="4"/>
    <s v="ABRIL "/>
    <x v="1"/>
    <d v="2023-05-09T00:00:00"/>
    <s v="CONTRATACIÓN EXCLUSIVA "/>
    <s v="Directa o Exclusividad"/>
    <n v="255000000"/>
    <n v="241094952"/>
    <n v="241094952"/>
    <m/>
    <s v="Nombre: Angela Patricia Pacheco Gaitan_x000a_Telefono: 3145027192_x000a_Email: apachecog@ins.gov.co"/>
  </r>
  <r>
    <x v="201"/>
    <s v="513-2"/>
    <x v="171"/>
    <s v="338-374|339-375|358-379"/>
    <x v="4"/>
    <x v="11"/>
    <s v="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_x000a__x000a_"/>
    <d v="2023-10-09T00:00:00"/>
    <x v="4"/>
    <s v="OCTUBRE"/>
    <x v="1"/>
    <d v="2023-12-25T00:00:00"/>
    <s v="CUANTÍA INFERIOR A 50 SMLMV"/>
    <s v="Invitación Cuantía Inferior (50)"/>
    <n v="11000000"/>
    <n v="19500000"/>
    <n v="18990342"/>
    <m/>
    <s v="Nombre: Angela Patricia Pacheco Gaitan_x000a_Telefono: 3145027192_x000a_Email: apachecog@ins.gov.co"/>
  </r>
  <r>
    <x v="202"/>
    <s v="387-1"/>
    <x v="71"/>
    <n v="339"/>
    <x v="4"/>
    <x v="11"/>
    <s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
    <d v="2023-05-31T00:00:00"/>
    <x v="10"/>
    <s v="MAYO "/>
    <x v="1"/>
    <d v="2023-10-03T00:00:00"/>
    <s v="CONTRATOS DE CIENCIA Y TÉCNOLOGÍA"/>
    <s v="Directa por Ciencia y Tecnología"/>
    <n v="200000000"/>
    <n v="181121026"/>
    <n v="181121026"/>
    <m/>
    <s v="Nombre: Angela Patricia Pacheco Gaitan_x000a_Telefono: 3145027192_x000a_Email: apachecog@ins.gov.co"/>
  </r>
  <r>
    <x v="203"/>
    <s v="-"/>
    <x v="160"/>
    <s v="-"/>
    <x v="4"/>
    <x v="11"/>
    <s v="Realizar seguimiento, depuración retroalimentación de los pacientes reclutados y dar seguimiento a los aspectos técnicos de la investigación y apoyo al PI o coinvestigador del estudio, en el marco del proyecto cuyo título “Excelencia en Investigación de Enfermedades Emergentes y Reemergentes de Interés en Salud Pública en Colombia en el Instituto Nacional de Salud&quot;."/>
    <e v="#N/A"/>
    <x v="9"/>
    <m/>
    <x v="4"/>
    <e v="#N/A"/>
    <s v="PRESTACIÓN DE SERVICIOS PROFESIONALES Y DE APOYO"/>
    <e v="#N/A"/>
    <n v="82500000"/>
    <s v="-"/>
    <s v="-"/>
    <s v="No han podido encontrar el candidato que cumpla el perfíl solicitado."/>
    <s v="Nombre: Angela Patricia Pacheco Gaitan_x000a_Telefono: 3145027192_x000a_Email: apachecog@ins.gov.co"/>
  </r>
  <r>
    <x v="204"/>
    <s v="-"/>
    <x v="160"/>
    <s v="-"/>
    <x v="4"/>
    <x v="11"/>
    <s v="Apoyar las actividades de laboratorio concernientes con el alistamiento de materiales, insumos, reactivos, limpieza de áreas, y tareas de secretariado relacionadas con el proyecto "/>
    <e v="#N/A"/>
    <x v="11"/>
    <m/>
    <x v="4"/>
    <e v="#N/A"/>
    <s v="PRESTACIÓN DE SERVICIOS PROFESIONALES Y DE APOYO"/>
    <e v="#N/A"/>
    <n v="27000000"/>
    <s v="-"/>
    <s v="-"/>
    <s v="Este proceso será contratado en enero de 2024"/>
    <s v="Nombre: Angela Patricia Pacheco Gaitan_x000a_Telefono: 3145027192_x000a_Email: apachecog@ins.gov.co"/>
  </r>
  <r>
    <x v="205"/>
    <s v="-"/>
    <x v="160"/>
    <s v="-"/>
    <x v="4"/>
    <x v="11"/>
    <s v="Participar, gestionar, y coordinar  las gestiones administrativas y operativas necesarias para la ejecución del Proyecto  &quot;EXCELENCIA EN INVESTIGACIÓN DE ENFERMEDADES EMERGENTES Y REEMERGENTES DE INTERÉS DE SALUD PÚBLICA EN COLOMBIA EN EL INSTITUTO NACIONAL DE SALUD&quot;._x000a_Bacteriologo (vancante 1) Villavicencio"/>
    <e v="#N/A"/>
    <x v="10"/>
    <m/>
    <x v="4"/>
    <e v="#N/A"/>
    <s v="PRESTACIÓN DE SERVICIOS PROFESIONALES Y DE APOYO"/>
    <e v="#N/A"/>
    <n v="43902000"/>
    <s v="-"/>
    <s v="-"/>
    <s v="Este proceso será contratado en enero de 2024"/>
    <s v="Nombre: Angela Patricia Pacheco Gaitan_x000a_Telefono: 3145027192_x000a_Email: apachecog@ins.gov.co"/>
  </r>
  <r>
    <x v="206"/>
    <s v="-"/>
    <x v="160"/>
    <s v="-"/>
    <x v="4"/>
    <x v="11"/>
    <s v="Realizar las actividades técnicas y administrativas como profesional de apoyo en la ejecución de proyecto de vigilancia de infección fefebril aguda (Acute febrile Illness-AFI) , que se ejecutará  desde el Laboratorio Nacional de Referencia de Microbiología en el INS, para administrar los permisos de administración del servidor , realizar pipelines de analisis , actualizaciones del software y pipelines requeridos para los analisis publicados en el Github, realizar análisis bioinformáticos de todas las especies de microorganismos secuenciados durante el estudio, generar analisis por filogenia y producir información generada por la secuenciación del genoma completo relacionadas con el proyecto."/>
    <e v="#N/A"/>
    <x v="9"/>
    <m/>
    <x v="4"/>
    <e v="#N/A"/>
    <s v="PRESTACIÓN DE SERVICIOS PROFESIONALES Y DE APOYO"/>
    <e v="#N/A"/>
    <n v="66000000"/>
    <s v="-"/>
    <s v="-"/>
    <s v="No han podido encontrar el candidato que cumpla el perfíl solicitado."/>
    <s v="Nombre: Angela Patricia Pacheco Gaitan_x000a_Telefono: 3145027192_x000a_Email: apachecog@ins.gov.co"/>
  </r>
  <r>
    <x v="207"/>
    <s v="-"/>
    <x v="160"/>
    <s v="-"/>
    <x v="4"/>
    <x v="11"/>
    <s v="Apoyar las actividades en la busqueda de pacientes que cumplan los criterios para la investigacion de enfermedades emergentes y reemergentes en el Hospital Departemental de Villavicencio "/>
    <e v="#N/A"/>
    <x v="10"/>
    <m/>
    <x v="4"/>
    <e v="#N/A"/>
    <s v="PRESTACIÓN DE SERVICIOS PROFESIONALES Y DE APOYO"/>
    <e v="#N/A"/>
    <n v="60300000"/>
    <s v="-"/>
    <s v="-"/>
    <s v="Este proceso será contratado en enero de 2024"/>
    <s v="Nombre: Angela Patricia Pacheco Gaitan_x000a_Telefono: 3145027192_x000a_Email: apachecog@ins.gov.co"/>
  </r>
  <r>
    <x v="208"/>
    <s v="-"/>
    <x v="160"/>
    <s v="-"/>
    <x v="4"/>
    <x v="11"/>
    <s v="Participar en la captación de pacientes, toma de muestras, diligenciamiento de formatos, emabaleje y transporte de muestras, asi como, actividades que permitan las  ejecución del Proyecto  &quot;EXCELENCIA EN INVESTIGACIÓN DE ENFERMEDADES EMERGENTES Y REEMERGENTES DE INTERÉS DE SALUD PÚBLICA EN COLOMBIA EN EL INSTITUTO NACIONAL DE SALUD&quot;."/>
    <e v="#N/A"/>
    <x v="10"/>
    <m/>
    <x v="4"/>
    <e v="#N/A"/>
    <s v="PRESTACIÓN DE SERVICIOS PROFESIONALES Y DE APOYO"/>
    <e v="#N/A"/>
    <n v="27000000"/>
    <s v="-"/>
    <s v="-"/>
    <s v="Este proceso será contratado en enero de 2024"/>
    <s v="Nombre: Angela Patricia Pacheco Gaitan_x000a_Telefono: 3145027192_x000a_Email: apachecog@ins.gov.co"/>
  </r>
  <r>
    <x v="209"/>
    <s v="-"/>
    <x v="160"/>
    <s v="-"/>
    <x v="4"/>
    <x v="11"/>
    <s v="Particiapar en la captación de pacientes, toma de muestras, diligenciamiento de formatos, emabaleje y transporte de muestras, asi como, actividades que permitan las  ejecución del Proyecto  &quot;EXCELENCIA EN INVESTIGACIÓN DE ENFERMEDADES EMERGENTES Y REEMERGENTES DE INTERÉS DE SALUD PÚBLICA EN COLOMBIA EN EL INSTITUTO NACIONAL DE SALUD&quot;."/>
    <e v="#N/A"/>
    <x v="10"/>
    <m/>
    <x v="4"/>
    <e v="#N/A"/>
    <s v="PRESTACIÓN DE SERVICIOS PROFESIONALES Y DE APOYO"/>
    <e v="#N/A"/>
    <n v="27000000"/>
    <s v="-"/>
    <s v="-"/>
    <s v="Este proceso será contratado en enero de 2024"/>
    <s v="Nombre: Angela Patricia Pacheco Gaitan_x000a_Telefono: 3145027192_x000a_Email: apachecog@ins.gov.co"/>
  </r>
  <r>
    <x v="210"/>
    <s v="-"/>
    <x v="160"/>
    <s v="-"/>
    <x v="4"/>
    <x v="11"/>
    <s v="Particiapar en la captación de pacientes, toma de muestras, diligenciamiento de formatos, emabaleje y transporte de muestras, asi como, actividades que permitan las  ejecución del Proyecto  &quot;EXCELENCIA EN INVESTIGACIÓN DE ENFERMEDADES EMERGENTES Y REEMERGENTES DE INTERÉS DE SALUD PÚBLICA EN COLOMBIA EN EL INSTITUTO NACIONAL DE SALUD&quot;."/>
    <e v="#N/A"/>
    <x v="10"/>
    <m/>
    <x v="4"/>
    <e v="#N/A"/>
    <s v="PRESTACIÓN DE SERVICIOS PROFESIONALES Y DE APOYO"/>
    <e v="#N/A"/>
    <n v="27000000"/>
    <s v="-"/>
    <s v="-"/>
    <s v="Este proceso será contratado en enero de 2024"/>
    <s v="Nombre: Angela Patricia Pacheco Gaitan_x000a_Telefono: 3145027192_x000a_Email: apachecog@ins.gov.co"/>
  </r>
  <r>
    <x v="211"/>
    <n v="515"/>
    <x v="179"/>
    <s v="344|341|339"/>
    <x v="4"/>
    <x v="11"/>
    <s v="Adquirir elementos de oficina y papelería necesarios para el cumplimiento de los objetivos de los proyectos “Fortalecimiento de la Vigilancia molecular de la resistencia a antimalaricos y delecion del gen PfhrP2 en Colombia&quot;,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
    <d v="2023-10-13T00:00:00"/>
    <x v="9"/>
    <s v="OCTUBRE"/>
    <x v="1"/>
    <d v="2023-12-12T00:00:00"/>
    <s v="CUANTÍA INFERIOR A 50 SMLMV"/>
    <s v="Invitación Cuantía Inferior (50)"/>
    <n v="6000000"/>
    <n v="20795000"/>
    <n v="16871504.649999999"/>
    <m/>
    <s v="Nombre: Angela Patricia Pacheco Gaitan_x000a_Telefono: 3145027192_x000a_Email: apachecog@ins.gov.co"/>
  </r>
  <r>
    <x v="212"/>
    <s v="281-1"/>
    <x v="76"/>
    <n v="339"/>
    <x v="4"/>
    <x v="11"/>
    <s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
    <d v="2023-01-30T00:00:00"/>
    <x v="1"/>
    <s v="ENERO "/>
    <x v="1"/>
    <d v="2023-06-07T00:00:00"/>
    <s v="INVITACIÓN PRIVADA"/>
    <s v="Invitación Privada"/>
    <s v="$ 139.773.120,00_x000a_"/>
    <s v="$ 139.773.120,00_x000a_"/>
    <s v="$ 139.773.120,00_x000a_"/>
    <m/>
    <s v="Nombre: Angela Patricia Pacheco Gaitan_x000a_Telefono: 3145027192_x000a_Email: apachecog@ins.gov.co"/>
  </r>
  <r>
    <x v="213"/>
    <s v="422-2"/>
    <x v="153"/>
    <n v="339"/>
    <x v="4"/>
    <x v="11"/>
    <s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
    <d v="2023-07-04T00:00:00"/>
    <x v="7"/>
    <s v="JULIO"/>
    <x v="1"/>
    <d v="2023-10-03T00:00:00"/>
    <s v="CONTRATOS DE CIENCIA Y TÉCNOLOGÍA"/>
    <s v="Directa por Ciencia y Tecnología"/>
    <n v="341027327"/>
    <n v="341027327"/>
    <n v="341027327"/>
    <m/>
    <s v="Nombre: Angela Patricia Pacheco Gaitan_x000a_Telefono: 3145027192_x000a_Email: apachecog@ins.gov.co"/>
  </r>
  <r>
    <x v="214"/>
    <n v="464"/>
    <x v="180"/>
    <n v="339"/>
    <x v="4"/>
    <x v="11"/>
    <s v="Adquirir equipos de laboratorio para el Instituto Nacional de Salud para el desarrollo y ejecución de los proyectos “Vigilancia de la Enfermedad Febril Aguda en dos sitios centinela de Colombia”. "/>
    <d v="2023-08-31T00:00:00"/>
    <x v="12"/>
    <s v="AGOSTO "/>
    <x v="1"/>
    <d v="2023-10-30T00:00:00"/>
    <s v="CUANTÍA INFERIOR A 50 SMLMV"/>
    <s v="Invitación Cuantía Inferior (50)"/>
    <n v="28084000"/>
    <n v="28084000"/>
    <n v="28084000"/>
    <m/>
    <s v="Nombre: Angela Patricia Pacheco Gaitan_x000a_Telefono: 3145027192_x000a_Email: apachecog@ins.gov.co"/>
  </r>
  <r>
    <x v="215"/>
    <n v="519"/>
    <x v="181"/>
    <n v="344"/>
    <x v="4"/>
    <x v="11"/>
    <s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
    <d v="2023-10-18T00:00:00"/>
    <x v="9"/>
    <s v="OCTUBRE"/>
    <x v="1"/>
    <d v="2023-10-24T00:00:00"/>
    <s v="PRESTACIÓN DE SERVICIOS PROFESIONALES Y DE APOYO"/>
    <s v="Directa prestación de servicios"/>
    <n v="2645500"/>
    <n v="2645500"/>
    <n v="2645500"/>
    <s v="La imputación presupuestal de los CDRs quedaría de la siguiente manera: SIFI 344 - CDR 857: $ 1.358.500,00 | SIFI 339 - CDR 856: $ 1.287.000,00"/>
    <s v="Nombre: Angela Patricia Pacheco Gaitan_x000a_Telefono: 3145027192_x000a_Email: apachecog@ins.gov.co"/>
  </r>
  <r>
    <x v="211"/>
    <n v="515"/>
    <x v="179"/>
    <s v="344|341|339"/>
    <x v="4"/>
    <x v="11"/>
    <s v="Adquirir elementos de oficina y papelería para el Instituto Nacional de Salud necesarios en cumplimiento de los objetivos de los proyectos “Vigilancia de la Enfermedad Febril Aguda en dos sitios centinela de Colombia”"/>
    <d v="2023-10-13T00:00:00"/>
    <x v="11"/>
    <s v="OCTUBRE"/>
    <x v="1"/>
    <d v="2023-12-12T00:00:00"/>
    <s v="CUANTÍA INFERIOR A 50 SMLMV"/>
    <s v="Invitación Cuantía Inferior (50)"/>
    <n v="6000000"/>
    <n v="16871504.649999999"/>
    <n v="16871504.649999999"/>
    <m/>
    <s v="Nombre: Angela Patricia Pacheco Gaitan_x000a_Telefono: 3145027192_x000a_Email: apachecog@ins.gov.co"/>
  </r>
  <r>
    <x v="215"/>
    <s v="-"/>
    <x v="160"/>
    <s v="-"/>
    <x v="4"/>
    <x v="11"/>
    <s v="Adquirir insumos para los objetivos del proyecto_x000a_AFI "/>
    <d v="2023-10-18T00:00:00"/>
    <x v="10"/>
    <m/>
    <x v="4"/>
    <d v="2023-10-24T00:00:00"/>
    <s v="INVITACIÓN PRIVADA"/>
    <s v="Directa prestación de servicios"/>
    <n v="200000000"/>
    <s v="-"/>
    <s v="-"/>
    <s v="Informan que el proceso sale apenas tengan contratado todo el personal puede ser en febrero"/>
    <s v="Nombre: Angela Patricia Pacheco Gaitan_x000a_Telefono: 3145027192_x000a_Email: apachecog@ins.gov.co"/>
  </r>
  <r>
    <x v="216"/>
    <n v="561"/>
    <x v="172"/>
    <n v="339"/>
    <x v="4"/>
    <x v="11"/>
    <s v="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quot;."/>
    <d v="2023-12-04T00:00:00"/>
    <x v="11"/>
    <s v="DICIEMBRE "/>
    <x v="3"/>
    <d v="1899-12-30T00:00:00"/>
    <s v="PRESTACIÓN DE SERVICIOS PROFESIONALES Y DE APOYO"/>
    <s v="Directa prestación de servicios"/>
    <n v="70330403"/>
    <n v="70290000"/>
    <s v="-"/>
    <m/>
    <s v="Nombre: Angela Patricia Pacheco Gaitan_x000a_Telefono: 3145027192_x000a_Email: apachecog@ins.gov.co"/>
  </r>
  <r>
    <x v="217"/>
    <n v="286"/>
    <x v="182"/>
    <n v="340"/>
    <x v="3"/>
    <x v="12"/>
    <s v="Apoyar el desarrollo de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_x000a__x000a_"/>
    <d v="2023-02-08T00:00:00"/>
    <x v="2"/>
    <s v="FEBRERO "/>
    <x v="1"/>
    <d v="1899-12-30T00:00:00"/>
    <s v="PRESTACIÓN DE SERVICIOS PROFESIONALES Y DE APOYO"/>
    <s v="Directa prestación de servicios"/>
    <n v="20000000"/>
    <n v="20000000"/>
    <n v="20000000"/>
    <m/>
    <s v="Nombre: Gloria Mercedes Puerto Castro_x000a_Telefono: Ext. 1244 - 1516_x000a_Email: gpuerto@ins.gov.co"/>
  </r>
  <r>
    <x v="218"/>
    <n v="490"/>
    <x v="183"/>
    <n v="341"/>
    <x v="4"/>
    <x v="13"/>
    <s v="Brindar apoyo administrativo y financiero para la gestión de los trámites administrativos y diferentes procesos de contrataciónen el marco del proyecto cuyo título &quot;Fortalecimiento de la vigilancia molecular de la resistencia a antimaláricos y deleción del gen Pfhrp2 en Colombia&quot;."/>
    <d v="2023-09-12T00:00:00"/>
    <x v="8"/>
    <s v="SEPTIEMBRE "/>
    <x v="1"/>
    <d v="2023-10-09T00:00:00"/>
    <s v="PRESTACIÓN DE SERVICIOS PROFESIONALES Y DE APOYO"/>
    <s v="Directa prestación de servicios"/>
    <n v="51543333"/>
    <n v="51543333"/>
    <n v="51543333"/>
    <m/>
    <s v="Nombre: Luz Aleida Moreno Soto_x000a_Telefono: Ext. 1337_x000a_Email: lmorenos@ins.gov.co"/>
  </r>
  <r>
    <x v="219"/>
    <n v="496"/>
    <x v="132"/>
    <n v="335"/>
    <x v="4"/>
    <x v="13"/>
    <s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
    <d v="2023-09-18T00:00:00"/>
    <x v="8"/>
    <s v="SEPTIEMBRE "/>
    <x v="1"/>
    <d v="2023-09-28T00:00:00"/>
    <s v="PRESTACIÓN DE SERVICIOS PROFESIONALES Y DE APOYO"/>
    <s v="Directa prestación de servicios"/>
    <n v="38272000"/>
    <n v="23920000"/>
    <n v="23920000"/>
    <m/>
    <s v="Nombre: Luz Aleida Moreno Soto_x000a_Telefono: Ext. 1337_x000a_Email: lmorenos@ins.gov.co"/>
  </r>
  <r>
    <x v="220"/>
    <n v="268"/>
    <x v="184"/>
    <n v="341"/>
    <x v="4"/>
    <x v="13"/>
    <s v="Prestar los servicios como microscopista para la fase de campo del proyecto &quot;Fortalecimiento de la vigilancia molecular de la resistencia a antimaláricos y deleción del gen Pfhrp2 en Colombia&quot;."/>
    <d v="2023-01-17T00:00:00"/>
    <x v="1"/>
    <s v="ENERO "/>
    <x v="1"/>
    <d v="1899-12-30T00:00:00"/>
    <s v="PRESTACIÓN DE SERVICIOS PROFESIONALES Y DE APOYO"/>
    <s v="Directa prestación de servicios"/>
    <n v="9540000"/>
    <n v="9540000"/>
    <n v="9540000"/>
    <m/>
    <s v="Nombre: Luz Aleida Moreno Soto_x000a_Telefono: Ext. 1337_x000a_Email: lmorenos@ins.gov.co"/>
  </r>
  <r>
    <x v="221"/>
    <n v="269"/>
    <x v="185"/>
    <n v="341"/>
    <x v="4"/>
    <x v="13"/>
    <s v="Adquisición del equipo TapeStation4150 System para el fortalecimiento de la vigilancia molecular de la resistencia a antimaláricos y deleción del gen Pfhrp2 en Colombia, en el marco del acuerdo colaborativo número 263709 5121752 celebrado entre la Universidad de Harvard y el INS identificado con el SIFI No. 341."/>
    <d v="2023-01-17T00:00:00"/>
    <x v="1"/>
    <s v="ENERO "/>
    <x v="1"/>
    <d v="1899-12-30T00:00:00"/>
    <s v="CONTRATACIÓN EXCLUSIVA "/>
    <s v="Directa o Exclusividad"/>
    <n v="241094952"/>
    <n v="241094952"/>
    <n v="241094952"/>
    <m/>
    <s v="Nombre: Luz Aleida Moreno Soto_x000a_Telefono: Ext. 1337_x000a_Email: lmorenos@ins.gov.co"/>
  </r>
  <r>
    <x v="222"/>
    <n v="320"/>
    <x v="186"/>
    <n v="341"/>
    <x v="4"/>
    <x v="13"/>
    <s v="Prestar los servicios como microscopista en Quibdó – Chocó para la fase de campo del proyecto “Fortalecimiento de la vigilancia molecular de la resistencia a antimaláricos y deleción del gen Pfhrp2 en Colombia”."/>
    <d v="2023-03-06T00:00:00"/>
    <x v="3"/>
    <s v="MARZO "/>
    <x v="1"/>
    <d v="2023-03-15T00:00:00"/>
    <s v="PRESTACIÓN DE SERVICIOS PROFESIONALES Y DE APOYO"/>
    <s v="Directa prestación de servicios"/>
    <n v="9540000"/>
    <n v="9540000"/>
    <n v="9540000"/>
    <m/>
    <s v="Nombre: Luz Aleida Moreno Soto_x000a_Telefono: Ext. 1337_x000a_Email: lmorenos@ins.gov.co"/>
  </r>
  <r>
    <x v="223"/>
    <n v="328"/>
    <x v="187"/>
    <n v="341"/>
    <x v="4"/>
    <x v="13"/>
    <s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
    <d v="2023-04-03T00:00:00"/>
    <x v="4"/>
    <s v="ABRIL "/>
    <x v="1"/>
    <d v="2023-05-30T00:00:00"/>
    <s v="PRESTACIÓN DE SERVICIOS PROFESIONALES Y DE APOYO"/>
    <s v="Directa prestación de servicios"/>
    <n v="18000000"/>
    <n v="18000000"/>
    <n v="18000000"/>
    <s v="Primera fecha de instrucción 18/05/2023 toco realizarla de nuevo porque cambiaron el valor del pago"/>
    <s v="Nombre: Luz Aleida Moreno Soto_x000a_Telefono: Ext. 1337_x000a_Email: lmorenos@ins.gov.co"/>
  </r>
  <r>
    <x v="224"/>
    <s v="348-8"/>
    <x v="188"/>
    <n v="341"/>
    <x v="4"/>
    <x v="13"/>
    <s v="Adquisición de Insumos y Reactivos necesarios para el desarrollo del Curso Taller que realizara la universidad Harvard en las Instalaciones del laboratorio de parasitología del instituto Nacional de Salud."/>
    <d v="2023-04-24T00:00:00"/>
    <x v="4"/>
    <s v="ABRIL "/>
    <x v="1"/>
    <d v="2023-06-26T00:00:00"/>
    <s v="CONTRATOS DE CIENCIA Y TÉCNOLOGÍA"/>
    <s v="Directa por Ciencia y Tecnología"/>
    <n v="3065440"/>
    <n v="3065440"/>
    <n v="3065440"/>
    <m/>
    <s v="Nombre: Luz Aleida Moreno Soto_x000a_Telefono: Ext. 1337_x000a_Email: lmorenos@ins.gov.co"/>
  </r>
  <r>
    <x v="225"/>
    <n v="436"/>
    <x v="189"/>
    <n v="341"/>
    <x v="4"/>
    <x v="13"/>
    <s v="Adquirir elementos de oficina y papelería para el Instituto Nacional de Salud necesarios en cumplimiento de los objetivos de los proyectos “Fortalecimiento de la Vigilancia molecular de la resistencia a antimalaricos y delecion del gen PfhrP2 en Colombia&quot;,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d v="2023-07-25T00:00:00"/>
    <x v="7"/>
    <s v="JULIO"/>
    <x v="2"/>
    <d v="1899-12-30T00:00:00"/>
    <s v="CUANTÍA INFERIOR A 50 SMLMV"/>
    <s v="Invitación Cuantía Inferior (50)"/>
    <n v="17968655"/>
    <n v="17968655"/>
    <s v="-"/>
    <s v="Nadie ofertó "/>
    <s v="Nombre: Luz Aleida Moreno Soto_x000a_Telefono: Ext. 1337_x000a_Email: lmorenos@ins.gov.co"/>
  </r>
  <r>
    <x v="226"/>
    <n v="443"/>
    <x v="190"/>
    <s v="341-377"/>
    <x v="4"/>
    <x v="13"/>
    <s v="Adquirir la suscripción de la licencia Geneious Prime para el Instituto Nacional de Salud necesarios en cumplimiento de los objetivos del proyecto &quot;Fortalecimiento de la Vigilancia molecular de la resistencia a antimaláricos y deleción del gen PfhrP2 en Colombia&quot;."/>
    <d v="2023-08-03T00:00:00"/>
    <x v="12"/>
    <s v="AGOSTO "/>
    <x v="1"/>
    <d v="2023-12-12T00:00:00"/>
    <s v="CUANTÍA INFERIOR A 50 SMLMV"/>
    <s v="Invitación Cuantía Inferior (50)"/>
    <n v="5000000"/>
    <n v="5000000"/>
    <n v="5000000"/>
    <m/>
    <s v="Nombre: Luz Aleida Moreno Soto_x000a_Telefono: Ext. 1337_x000a_Email: lmorenos@ins.gov.co"/>
  </r>
  <r>
    <x v="227"/>
    <n v="461"/>
    <x v="191"/>
    <n v="341"/>
    <x v="4"/>
    <x v="13"/>
    <s v="Prestar servicios profesionales para apoyar labores administrativas y contables relacionadas con la gestión de pagos y demás tareas que incluyen proyección de informes financieros y publicación de documentos en el marco de la ejecución de los proyectos que integran el Patrimonio Autónomo Fondo Especial para las investigaciones del INS, especialmente lo relacionado con el convenio número 263709-5121752 firmado entre la Universidad de Harvard y el Instituto Nacional de Salud."/>
    <d v="2023-08-30T00:00:00"/>
    <x v="12"/>
    <s v="AGOSTO "/>
    <x v="1"/>
    <d v="2023-09-15T00:00:00"/>
    <s v="PRESTACIÓN DE SERVICIOS PROFESIONALES Y DE APOYO"/>
    <s v="Directa prestación de servicios"/>
    <n v="28200000"/>
    <n v="28200000"/>
    <n v="28200000"/>
    <m/>
    <s v="Nombre: Luz Aleida Moreno Soto_x000a_Telefono: Ext. 1337_x000a_Email: lmorenos@ins.gov.co"/>
  </r>
  <r>
    <x v="228"/>
    <n v="466"/>
    <x v="192"/>
    <n v="341"/>
    <x v="4"/>
    <x v="13"/>
    <s v="El presente contrato de transacción tiene como finalidad solucionar de forma ágil, rápida y directa las controversias surgidas con ocasión de la ejecución del Contrato de Compraventa N° FEI-INS-074-2023, cuyo objeto consiste en: “Adquisición en favor del Instituto Nacional de Salud, de insumos y reactivos necesarios para la toma de muestras de pacientes con malaria en campo en los departamentos de Tumaco y Chocó por el Laboratorio de parasitología, en el marco del proyecto “fortalecimiento de la vigilancia molecular de la resistencia a antimaláricos y deleción del gen PfhrP2 en Colombia”, en consecuencia, el INSTITUTO y el CONTRATISTA mediante concesiones recíprocas finalizan en forma definitiva  y precaven cualquier conflicto que pueda existir o surja con ocasión de las diferencias y/o presunto incumplimiento relacionado con la ejecución de dicha orden. "/>
    <d v="2023-09-01T00:00:00"/>
    <x v="8"/>
    <s v="SEPTIEMBRE "/>
    <x v="1"/>
    <d v="2023-09-04T00:00:00"/>
    <s v="TRANSACCIÓN"/>
    <s v="Transacción"/>
    <n v="3630000"/>
    <n v="3630000"/>
    <n v="3630000"/>
    <s v="El valor inicialmente pactado dentro de Contrato de Compraventa N° FEI-INS 074-2023, corresponde a la suma de CINCO MILLONES CUARENTA Y DOS MIL NOVECIENTOS PESOS M/CTE. ($5.042.900), incluido IVA, impuestos, la totalidad de los gastos y/o costos directos e indirectos en que incurra el contratista para la ejecución del contrato. B) El valor de los bienes tranzados, corresponden a la suma de TRES MILLONES SEISCIENTOS TREINTA MIL PESOS M/CTE ($3.630.000), incluido IVA, impuestos de ley, contribuciones, costos directos e indirectos en que incurra el contratista para la ejecución del mismo, del cual, DOS MILLONES OCHOCIENTOS MIL PESOS M/CTE ($2.800.000) incluido IVA, impuestos de ley, contribuciones, costos directos e indirectos en que incurra el contratista, serán cancelados por concepto del ítem 11, bien requerido y objeto de la presente transacción. "/>
    <s v="Nombre: Luz Aleida Moreno Soto_x000a_Telefono: Ext. 1337_x000a_Email: lmorenos@ins.gov.co"/>
  </r>
  <r>
    <x v="229"/>
    <n v="514"/>
    <x v="187"/>
    <n v="341"/>
    <x v="4"/>
    <x v="13"/>
    <s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
    <d v="2023-10-11T00:00:00"/>
    <x v="9"/>
    <s v="OCTUBRE"/>
    <x v="1"/>
    <d v="2023-11-01T00:00:00"/>
    <s v="PRESTACIÓN DE SERVICIOS PROFESIONALES Y DE APOYO"/>
    <s v="Directa prestación de servicios"/>
    <n v="60000000"/>
    <n v="60000000"/>
    <n v="60000000"/>
    <m/>
    <s v="Nombre: Luz Aleida Moreno Soto_x000a_Telefono: Ext. 1337_x000a_Email: lmorenos@ins.gov.co"/>
  </r>
  <r>
    <x v="230"/>
    <n v="533"/>
    <x v="193"/>
    <n v="341"/>
    <x v="4"/>
    <x v="13"/>
    <s v="Adquirir reactivos necesarios para continuar el desarrollo del proyecto “Fortalecimiento de la Vigilancia molecular de la resistencia a antimlaricos y delecion del gen PfhrP2 en Colombia”"/>
    <d v="2023-11-07T00:00:00"/>
    <x v="10"/>
    <s v="NOVIEMBRE "/>
    <x v="3"/>
    <d v="1899-12-30T00:00:00"/>
    <s v="CUANTÍA INFERIOR A 50 SMLMV"/>
    <s v="Invitación Cuantía Inferior (50)"/>
    <n v="38213000"/>
    <n v="38213000"/>
    <s v="-"/>
    <m/>
    <s v="Nombre: Luz Aleida Moreno Soto_x000a_Telefono: Ext. 1337_x000a_Email: lmorenos@ins.gov.co"/>
  </r>
  <r>
    <x v="231"/>
    <n v="515"/>
    <x v="179"/>
    <s v="344|341|339"/>
    <x v="4"/>
    <x v="13"/>
    <s v="Adquirir elementos de oficina y papelería necesarios para el Instituto Nacional de Salud necesarios en cumplimiento de los objetivos de los proyectos “Fortalecimiento de la Vigilancia molecular de la resistencia a antimalaricos y delecion del gen PfhrP2 en Colombia&quot;,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d v="2023-10-13T00:00:00"/>
    <x v="9"/>
    <s v="OCTUBRE"/>
    <x v="1"/>
    <d v="2023-12-12T00:00:00"/>
    <s v="CUANTÍA INFERIOR A 50 SMLMV"/>
    <s v="Invitación Cuantía Inferior (50)"/>
    <n v="28592601.239999998"/>
    <n v="28592601.239999998"/>
    <n v="2397064.6"/>
    <m/>
    <s v="Nombre: Luz Aleida Moreno Soto_x000a_Telefono: Ext. 1337_x000a_Email: lmorenos@ins.gov.co"/>
  </r>
  <r>
    <x v="232"/>
    <n v="569"/>
    <x v="194"/>
    <s v="341-377"/>
    <x v="4"/>
    <x v="13"/>
    <s v="compra de cabina para pcr "/>
    <d v="2023-12-07T00:00:00"/>
    <x v="11"/>
    <s v="DICIEMBRE "/>
    <x v="3"/>
    <d v="1899-12-30T00:00:00"/>
    <s v="PRESTACIÓN DE SERVICIOS"/>
    <s v="Invitación Cuantía Inferior (50)"/>
    <n v="54000000"/>
    <n v="54000000"/>
    <s v="-"/>
    <m/>
    <s v="Nombre: Luz Aleida Moreno Soto_x000a_Telefono: Ext. 1337_x000a_Email: lmorenos@ins.gov.co"/>
  </r>
  <r>
    <x v="233"/>
    <s v="-"/>
    <x v="160"/>
    <s v="-"/>
    <x v="4"/>
    <x v="13"/>
    <s v="adquisicion de video beam y  unidad de imagen para impresora lexmark 56f0z00"/>
    <e v="#N/A"/>
    <x v="11"/>
    <m/>
    <x v="4"/>
    <e v="#N/A"/>
    <s v="CUANTÍA INFERIOR A 50 SMLMV"/>
    <e v="#N/A"/>
    <n v="6000000"/>
    <s v="-"/>
    <s v="-"/>
    <m/>
    <s v="Nombre: Luz Aleida Moreno Soto_x000a_Telefono: Ext. 1337_x000a_Email: lmorenos@ins.gov.co"/>
  </r>
  <r>
    <x v="234"/>
    <n v="335"/>
    <x v="195"/>
    <n v="344"/>
    <x v="4"/>
    <x v="14"/>
    <s v="Brindar apoyo para el fortalecimiento de las acciones del proyecto de infecciones respiratorias secundarias en pacientes hospitalizados por COVID-19."/>
    <d v="2023-04-05T00:00:00"/>
    <x v="3"/>
    <s v="ABRIL "/>
    <x v="1"/>
    <d v="2023-05-10T00:00:00"/>
    <s v="PRESTACIÓN DE SERVICIOS PROFESIONALES Y DE APOYO"/>
    <s v="Directa prestación de servicios"/>
    <n v="62268816"/>
    <n v="62268816"/>
    <n v="62268816"/>
    <m/>
    <s v="Nombre: Aylin Ydalmy Agudelo Cardona_x000a_Telefono: 3134628322_x000a_Email: aagudelo@ins.gov.co"/>
  </r>
  <r>
    <x v="235"/>
    <n v="356"/>
    <x v="196"/>
    <n v="344"/>
    <x v="4"/>
    <x v="14"/>
    <s v="Prestar servicios profesionales para apoyar las acciones de inteligencia epidemiológica para el análisis de información de vigilancia en salud pública en el ámbito hospitalario."/>
    <d v="2023-05-09T00:00:00"/>
    <x v="3"/>
    <s v="MAYO "/>
    <x v="2"/>
    <d v="2023-06-13T00:00:00"/>
    <s v="PRESTACIÓN DE SERVICIOS PROFESIONALES Y DE APOYO"/>
    <s v="Directa prestación de servicios"/>
    <n v="51225832"/>
    <n v="51225832"/>
    <s v="-"/>
    <s v="Suspendido por demoras en las aprobaciones de los instrumentos y en la autorización para dar inicio al trabajo de campo de los proyectos 1 y 2 de IAAS (344)"/>
    <s v="Nombre: Aylin Ydalmy Agudelo Cardona_x000a_Telefono: 3134628322_x000a_Email: aagudelo@ins.gov.co"/>
  </r>
  <r>
    <x v="236"/>
    <n v="358"/>
    <x v="197"/>
    <n v="344"/>
    <x v="4"/>
    <x v="14"/>
    <s v="Brindar apoyo para el fortalecimiento del sistema de vigilancia en salud pública de eventos transmisibles y las acciones de evaluación en el ámbito hospitalario."/>
    <d v="2023-05-10T00:00:00"/>
    <x v="3"/>
    <s v="MAYO "/>
    <x v="2"/>
    <d v="2023-06-13T00:00:00"/>
    <s v="PRESTACIÓN DE SERVICIOS PROFESIONALES Y DE APOYO"/>
    <s v="Directa prestación de servicios"/>
    <n v="35359792"/>
    <n v="35359792"/>
    <s v="-"/>
    <s v="Suspendido por demoras en las aprobaciones de los instrumentos y en la autorización para dar inicio al trabajo de campo de los proyectos 1 y 2 de IAAS (344)"/>
    <s v="Nombre: Aylin Ydalmy Agudelo Cardona_x000a_Telefono: 3134628322_x000a_Email: aagudelo@ins.gov.co"/>
  </r>
  <r>
    <x v="237"/>
    <n v="359"/>
    <x v="198"/>
    <n v="344"/>
    <x v="4"/>
    <x v="14"/>
    <s v="Realizar acciones para la vigilancia en salud pública y análisis epidemiológico de la evaluación del sistema de vigilancia de infecciones asociadas a la atención en salud."/>
    <d v="2023-05-10T00:00:00"/>
    <x v="3"/>
    <s v="MAYO "/>
    <x v="2"/>
    <d v="1899-12-30T00:00:00"/>
    <s v="PRESTACIÓN DE SERVICIOS PROFESIONALES Y DE APOYO"/>
    <s v="Directa prestación de servicios"/>
    <n v="58543808"/>
    <n v="58543808"/>
    <s v="-"/>
    <s v="Suspendido por demoras en las aprobaciones de los instrumentos y en la autorización para dar inicio al trabajo de campo de los proyectos 1 y 2 de IAAS (344)"/>
    <s v="Nombre: Aylin Ydalmy Agudelo Cardona_x000a_Telefono: 3134628322_x000a_Email: aagudelo@ins.gov.co"/>
  </r>
  <r>
    <x v="238"/>
    <n v="360"/>
    <x v="199"/>
    <n v="344"/>
    <x v="4"/>
    <x v="14"/>
    <s v="Prestar servicios profesionales para desarrollar las acciones técnicas, epidemiológicas y administrativas del proyecto de vigilancia de IAAS y COVID-19."/>
    <d v="2023-05-10T00:00:00"/>
    <x v="3"/>
    <s v="MAYO "/>
    <x v="1"/>
    <d v="2023-06-07T00:00:00"/>
    <s v="PRESTACIÓN DE SERVICIOS PROFESIONALES Y DE APOYO"/>
    <s v="Directa prestación de servicios"/>
    <n v="62268816"/>
    <n v="62268816"/>
    <n v="62268816"/>
    <m/>
    <s v="Nombre: Aylin Ydalmy Agudelo Cardona_x000a_Telefono: 3134628322_x000a_Email: aagudelo@ins.gov.co"/>
  </r>
  <r>
    <x v="239"/>
    <n v="397"/>
    <x v="200"/>
    <n v="344"/>
    <x v="4"/>
    <x v="14"/>
    <s v="Realizar actividades de seguimiento para la vigilancia en salud pública y análisis epidemiológico de eventos transmisibles y del proyecto de IAAS y COVID-19 ."/>
    <d v="2023-06-09T00:00:00"/>
    <x v="3"/>
    <s v="JUNIO"/>
    <x v="2"/>
    <d v="1899-12-30T00:00:00"/>
    <s v="PRESTACIÓN DE SERVICIOS PROFESIONALES Y DE APOYO"/>
    <s v="Directa prestación de servicios"/>
    <n v="58543808"/>
    <n v="58543808"/>
    <s v="-"/>
    <s v="Suspendido por demoras en las aprobaciones de los instrumentos y en la autorización para dar inicio al trabajo de campo de los proyectos 1 y 2 de IAAS (344)"/>
    <s v="Nombre: Aylin Ydalmy Agudelo Cardona_x000a_Telefono: 3134628322_x000a_Email: aagudelo@ins.gov.co"/>
  </r>
  <r>
    <x v="240"/>
    <n v="470"/>
    <x v="200"/>
    <n v="344"/>
    <x v="4"/>
    <x v="14"/>
    <s v="Realizar actividades de seguimiento para la vigilancia en salud pública y análisis epidemiológico de eventos transmisibles y del proyecto de IAAS y COVID-19."/>
    <d v="2023-09-05T00:00:00"/>
    <x v="8"/>
    <s v="SEPTIEMBRE "/>
    <x v="2"/>
    <d v="2023-10-03T00:00:00"/>
    <s v="PRESTACIÓN DE SERVICIOS PROFESIONALES Y DE APOYO"/>
    <s v="Directa prestación de servicios"/>
    <n v="51225832"/>
    <n v="51225832"/>
    <s v="-"/>
    <s v="La contratista desistió del proceso ya radicado en fiduciaria debido a probemas de salud."/>
    <s v="Nombre: Aylin Ydalmy Agudelo Cardona_x000a_Telefono: 3134628322_x000a_Email: aagudelo@ins.gov.co"/>
  </r>
  <r>
    <x v="241"/>
    <n v="473"/>
    <x v="196"/>
    <n v="344"/>
    <x v="4"/>
    <x v="14"/>
    <s v="Prestar servicios profesionales para apoyar las acciones de inteligencia epidemiológica para el análisis de información de vigilancia en salud pública en el ámbito hospitalario._x000a__x000a_"/>
    <d v="2023-09-07T00:00:00"/>
    <x v="8"/>
    <s v="SEPTIEMBRE "/>
    <x v="1"/>
    <d v="2023-10-03T00:00:00"/>
    <s v="PRESTACIÓN DE SERVICIOS PROFESIONALES Y DE APOYO"/>
    <s v="Directa prestación de servicios"/>
    <n v="51225832"/>
    <n v="51225832"/>
    <n v="51225832"/>
    <m/>
    <s v="Nombre: Aylin Ydalmy Agudelo Cardona_x000a_Telefono: 3134628322_x000a_Email: aagudelo@ins.gov.co"/>
  </r>
  <r>
    <x v="242"/>
    <s v="-"/>
    <x v="160"/>
    <s v="-"/>
    <x v="4"/>
    <x v="14"/>
    <s v="Adquirir equipos de cómputo y comunicaciones: tablets, video Beam, adaptadores VGA y HDMI, teclados, mouses, protectores y bases para computadores, grabadoras de voz  los cuales estarán orientados a la recolección, análisis y presentación de datos en el trabajo de grupos focales en el marco del proyecto: “Evaluación de la estructura y atributos del sistema nacional de vigilancia de salud pública para infecciones asociadas a la salud (IAD, IAPMQ), resistencia bacteriana a los antimicrobianos (RAM) y la capacidad de detectar y responder a brotes asociados a IAAS en instituciones de salud de mediana y alta complejidad y entidades territoriales en Colombia”."/>
    <e v="#N/A"/>
    <x v="11"/>
    <m/>
    <x v="4"/>
    <e v="#N/A"/>
    <s v="CUANTÍA INFERIOR A 50 SMLMV"/>
    <e v="#N/A"/>
    <s v="-"/>
    <s v="-"/>
    <s v="-"/>
    <m/>
    <s v="Nombre: Aylin Ydalmy Agudelo Cardona_x000a_Telefono: 3134628322_x000a_Email: aagudelo@ins.gov.co"/>
  </r>
  <r>
    <x v="243"/>
    <n v="515"/>
    <x v="179"/>
    <s v="344|341|339"/>
    <x v="4"/>
    <x v="14"/>
    <s v="Adquirir elementos de oficina y papelería necesarios para el Instituto Nacional de Salud necesarios en cumplimiento de los objetivos de los proyectos “Fortalecimiento de la Vigilancia molecular de la resistencia a antimalaricos y delecion del gen PfhrP2 en Colombia&quot;,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d v="2023-10-13T00:00:00"/>
    <x v="8"/>
    <s v="OCTUBRE"/>
    <x v="1"/>
    <d v="2023-12-12T00:00:00"/>
    <s v="CUANTÍA INFERIOR A 50 SMLMV"/>
    <s v="Invitación Cuantía Inferior (50)"/>
    <n v="28592601.239999998"/>
    <n v="20795000"/>
    <n v="9324031.9900000002"/>
    <m/>
    <s v="Nombre: Aylin Ydalmy Agudelo Cardona_x000a_Telefono: 3134628322_x000a_Email: aagudelo@ins.gov.co"/>
  </r>
  <r>
    <x v="244"/>
    <n v="570"/>
    <x v="201"/>
    <s v="344-378"/>
    <x v="4"/>
    <x v="14"/>
    <s v="Realizar análisis estadístico de la información de vigilancia de eventos transmisibles y relacionados con la atención en salud."/>
    <d v="2023-12-07T00:00:00"/>
    <x v="9"/>
    <s v="DICIEMBRE "/>
    <x v="3"/>
    <d v="1899-12-30T00:00:00"/>
    <s v="PRESTACIÓN DE SERVICIOS PROFESIONALES Y DE APOYO"/>
    <s v="Directa prestación de servicios"/>
    <n v="36589880"/>
    <n v="36589880"/>
    <s v="-"/>
    <m/>
    <s v="Nombre: Aylin Ydalmy Agudelo Cardona_x000a_Telefono: 3134628322_x000a_Email: aagudelo@ins.gov.co"/>
  </r>
  <r>
    <x v="245"/>
    <n v="494"/>
    <x v="202"/>
    <n v="344"/>
    <x v="4"/>
    <x v="14"/>
    <s v="Desarrollar actividades relacionadas con herramientas para manejo de base de datos y de información de vigilancia en salud pública."/>
    <d v="2023-09-15T00:00:00"/>
    <x v="8"/>
    <s v="SEPTIEMBRE "/>
    <x v="1"/>
    <d v="2023-09-26T00:00:00"/>
    <s v="PRESTACIÓN DE SERVICIOS PROFESIONALES Y DE APOYO"/>
    <s v="Directa prestación de servicios"/>
    <n v="30000000"/>
    <n v="30000000"/>
    <n v="30000000"/>
    <m/>
    <s v="Nombre: Aylin Ydalmy Agudelo Cardona_x000a_Telefono: 3134628322_x000a_Email: aagudelo@ins.gov.co"/>
  </r>
  <r>
    <x v="246"/>
    <n v="336"/>
    <x v="203"/>
    <n v="344"/>
    <x v="4"/>
    <x v="14"/>
    <s v="Brindar apoyo a las acciones de inteligencia epidemiológica en la evaluación del sistema de vigilancia de salud pública de IAAS."/>
    <d v="2023-04-05T00:00:00"/>
    <x v="3"/>
    <s v="ABRIL "/>
    <x v="1"/>
    <d v="2023-05-12T00:00:00"/>
    <s v="PRESTACIÓN DE SERVICIOS PROFESIONALES Y DE APOYO"/>
    <s v="Directa prestación de servicios"/>
    <n v="62268816"/>
    <n v="62268816"/>
    <n v="62268816"/>
    <m/>
    <s v="Nombre: Aylin Ydalmy Agudelo Cardona_x000a_Telefono: 3134628322_x000a_Email: aagudelo@ins.gov.co"/>
  </r>
  <r>
    <x v="247"/>
    <n v="337"/>
    <x v="204"/>
    <n v="344"/>
    <x v="4"/>
    <x v="14"/>
    <s v="Realizar acciones para la gestión administrativa y financiera según estándares de calidad en el marco de los proyectos de infecciones asociadas a la atención en salud."/>
    <d v="2023-04-10T00:00:00"/>
    <x v="3"/>
    <s v="ABRIL "/>
    <x v="1"/>
    <d v="2023-05-05T00:00:00"/>
    <s v="PRESTACIÓN DE SERVICIOS PROFESIONALES Y DE APOYO"/>
    <s v="Directa prestación de servicios"/>
    <n v="58543808"/>
    <n v="58543808"/>
    <n v="58543808"/>
    <m/>
    <s v="Nombre: Aylin Ydalmy Agudelo Cardona_x000a_Telefono: 3134628322_x000a_Email: aagudelo@ins.gov.co"/>
  </r>
  <r>
    <x v="248"/>
    <n v="350"/>
    <x v="205"/>
    <n v="344"/>
    <x v="4"/>
    <x v="14"/>
    <s v="Prestar los servicios profesionales para los proyectos de infecciones asociadas a la atención en salud para apoyar en la traducción técnica documental y traducción simultánea audiovisual inglés-español-inglés de acuerdo con el requerimiento de la Dirección de Vigilancia y Análisis del Riesgo en Salud Pública."/>
    <d v="2023-04-24T00:00:00"/>
    <x v="3"/>
    <s v="ABRIL "/>
    <x v="1"/>
    <d v="2023-05-12T00:00:00"/>
    <s v="PRESTACIÓN DE SERVICIOS PROFESIONALES Y DE APOYO"/>
    <s v="Directa prestación de servicios"/>
    <n v="40000000"/>
    <n v="40000000"/>
    <n v="40000000"/>
    <s v="La instrucción no fue firmada porque se contaba con traductor"/>
    <s v="Nombre: Aylin Ydalmy Agudelo Cardona_x000a_Telefono: 3134628322_x000a_Email: aagudelo@ins.gov.co"/>
  </r>
  <r>
    <x v="249"/>
    <n v="381"/>
    <x v="206"/>
    <n v="344"/>
    <x v="4"/>
    <x v="14"/>
    <n v="0"/>
    <d v="2023-05-26T00:00:00"/>
    <x v="3"/>
    <s v="ABRIL "/>
    <x v="2"/>
    <d v="1899-12-30T00:00:00"/>
    <s v="PRESTACIÓN DE SERVICIOS PROFESIONALES Y DE APOYO"/>
    <s v="Directa prestación de servicios"/>
    <s v="-"/>
    <s v="-"/>
    <s v="-"/>
    <s v="Suspendido por demoras en las aprobaciones de los instrumentos y en la autorización para dar inicio al trabajo de campo de los proyectos 1 y 2 de IAAS (344)"/>
    <s v="Nombre: Aylin Ydalmy Agudelo Cardona_x000a_Telefono: 3134628322_x000a_Email: aagudelo@ins.gov.co"/>
  </r>
  <r>
    <x v="250"/>
    <n v="434"/>
    <x v="207"/>
    <n v="344"/>
    <x v="4"/>
    <x v="14"/>
    <s v="Brindar apoyo en el análisis epidemiológico de eventos transmisibles de interés para la salud pública según lineamientos establecidos."/>
    <d v="2023-07-21T00:00:00"/>
    <x v="7"/>
    <s v="JULIO"/>
    <x v="1"/>
    <d v="2023-08-23T00:00:00"/>
    <s v="PRESTACIÓN DE SERVICIOS PROFESIONALES Y DE APOYO"/>
    <s v="Directa prestación de servicios"/>
    <n v="52200000"/>
    <n v="52200000"/>
    <n v="52200000"/>
    <m/>
    <s v="Nombre: Aylin Ydalmy Agudelo Cardona_x000a_Telefono: 3134628322_x000a_Email: aagudelo@ins.gov.co"/>
  </r>
  <r>
    <x v="251"/>
    <n v="519"/>
    <x v="181"/>
    <n v="344"/>
    <x v="4"/>
    <x v="14"/>
    <s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
    <d v="2023-10-18T00:00:00"/>
    <x v="9"/>
    <s v="OCTUBRE"/>
    <x v="1"/>
    <d v="2023-10-24T00:00:00"/>
    <s v="PRESTACIÓN DE SERVICIOS"/>
    <s v="Directa prestación de servicios"/>
    <n v="2645500"/>
    <n v="1358500"/>
    <n v="1358500"/>
    <s v="La imputación presupuestal de los CDRs quedaría de la siguiente manera: SIFI 344 - CDR 857: $ 1.358.500,00 | SIFI 339 - CDR 856: $ 1.287.000,00"/>
    <s v="Nombre: Aylin Ydalmy Agudelo Cardona_x000a_Telefono: 3134628322_x000a_Email: aagudelo@ins.gov.co"/>
  </r>
  <r>
    <x v="252"/>
    <n v="325"/>
    <x v="208"/>
    <n v="344"/>
    <x v="4"/>
    <x v="14"/>
    <s v="Prestar servicios profesionales para desarrollar las acciones técnicas, epidemiológicas y administrativas en el marco del proyecto de evaluación del sistema de vigilancia de infecciones asociadas a la atención en salud."/>
    <d v="2023-03-30T00:00:00"/>
    <x v="3"/>
    <s v="MARZO "/>
    <x v="1"/>
    <d v="2023-05-05T00:00:00"/>
    <s v="PRESTACIÓN DE SERVICIOS PROFESIONALES Y DE APOYO"/>
    <s v="Directa prestación de servicios"/>
    <n v="62268816"/>
    <n v="62268816"/>
    <n v="62268816"/>
    <m/>
    <s v="Nombre: Aylin Ydalmy Agudelo Cardona_x000a_Telefono: 3134628322_x000a_Email: aagudelo@ins.gov.co"/>
  </r>
  <r>
    <x v="253"/>
    <n v="575"/>
    <x v="209"/>
    <n v="378"/>
    <x v="4"/>
    <x v="14"/>
    <s v="Realizar actividades de seguimiento para la vigilancia en salud pública y análisis epidemiológico de eventos transmisibles y del proyecto de IAAS y COVID-19."/>
    <d v="2023-12-15T00:00:00"/>
    <x v="3"/>
    <s v="MARZO "/>
    <x v="3"/>
    <d v="1899-12-30T00:00:00"/>
    <s v="PRESTACIÓN DE SERVICIOS PROFESIONALES Y DE APOYO"/>
    <s v="Directa prestación de servicios"/>
    <n v="36589880"/>
    <n v="36589880"/>
    <s v="-"/>
    <m/>
    <s v="Nombre: Aylin Ydalmy Agudelo Cardona_x000a_Telefono: 3134628322_x000a_Email: aagudelo@ins.gov.co"/>
  </r>
  <r>
    <x v="254"/>
    <n v="513"/>
    <x v="171"/>
    <s v="338-374|339-375|358-379"/>
    <x v="3"/>
    <x v="15"/>
    <s v="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_x000a__x000a_"/>
    <d v="2023-10-09T00:00:00"/>
    <x v="6"/>
    <s v="OCTUBRE"/>
    <x v="1"/>
    <d v="2023-12-25T00:00:00"/>
    <s v="CUANTÍA INFERIOR A 50 SMLMV"/>
    <s v="Invitación Cuantía Inferior (50)"/>
    <n v="10000000"/>
    <n v="19500000"/>
    <n v="5796000"/>
    <m/>
    <s v="Nombre: Carlos Esteban Franco Muñoz_x000a_Telefono: Ext. 1337_x000a_Email: cfranco@ins.gov.co"/>
  </r>
  <r>
    <x v="255"/>
    <s v="-"/>
    <x v="160"/>
    <s v="-"/>
    <x v="3"/>
    <x v="15"/>
    <e v="#N/A"/>
    <e v="#N/A"/>
    <x v="7"/>
    <m/>
    <x v="4"/>
    <e v="#N/A"/>
    <s v="CONTRATOS DE CIENCIA Y TÉCNOLOGÍA"/>
    <e v="#N/A"/>
    <n v="83000000"/>
    <s v="-"/>
    <s v="-"/>
    <s v="Se realizó la solicitud del CDR y de momento no se han solicitado reactivos. El proyecto se encuentra en fase de recolección de muestras y no se ha comenzado la compra. Se planea inciar un proceso de compara con los reactivos de exclusividad para el 2024 "/>
    <s v="Nombre: Carlos Esteban Franco Muñoz_x000a_Telefono: Ext. 1337_x000a_Email: cfranco@ins.gov.co"/>
  </r>
  <r>
    <x v="256"/>
    <s v="-"/>
    <x v="160"/>
    <s v="-"/>
    <x v="3"/>
    <x v="15"/>
    <e v="#N/A"/>
    <e v="#N/A"/>
    <x v="5"/>
    <m/>
    <x v="4"/>
    <e v="#N/A"/>
    <s v="PRESTACIÓN DE SERVICIOS PROFESIONALES Y DE APOYO"/>
    <e v="#N/A"/>
    <n v="39750000"/>
    <s v="-"/>
    <s v="-"/>
    <s v="Se solicitó el CDR y se hizo la selección de personal en la región. Sin embargo los líderes comunitarios indígenas que se indentifcaron no cuentan con formación de bachillerato y no cumplen con el perfil mínimo de la tabla de contratos del INS. El administrador David Peña realizó diferentes gestiones para incluir un nuevo perfil de gestor comunitario  con formación de bachiller incompleta, sin embargo no fue posible. Se planea elevar la consulta a Minciencias para que autoricen la contratación de otro perfil (Auxiliar veterinario) con menos tiempo de dedicación y el salario ajustado. "/>
    <s v="Nombre: Carlos Esteban Franco Muñoz_x000a_Telefono: Ext. 1337_x000a_Email: cfranco@ins.gov.co"/>
  </r>
  <r>
    <x v="257"/>
    <n v="343"/>
    <x v="210"/>
    <n v="358"/>
    <x v="3"/>
    <x v="15"/>
    <s v="Apoyar la Implementación de una estrategia de educación en los entornos educativo y hogar, así como la caracterización de la población y las viviendas y la administración masiva de niclosamida a la población elegible en el marco del Proyecto: Complejo Teniasis/Cisticercosis, un problema de salud pública en el municipio de Coyaima priorizado en la región Andina: Su abordaje integral desde el enfoque &quot;Una Salud&quot;."/>
    <d v="2023-04-20T00:00:00"/>
    <x v="4"/>
    <s v="ABRIL "/>
    <x v="1"/>
    <d v="2023-05-05T00:00:00"/>
    <s v="PRESTACIÓN DE SERVICIOS PROFESIONALES Y DE APOYO"/>
    <s v="Directa prestación de servicios"/>
    <n v="105235675"/>
    <n v="96040000"/>
    <n v="96040000"/>
    <m/>
    <s v="Nombre: Carlos Esteban Franco Muñoz_x000a_Telefono: Ext. 1337_x000a_Email: cfranco@ins.gov.co"/>
  </r>
  <r>
    <x v="258"/>
    <n v="344"/>
    <x v="211"/>
    <n v="358"/>
    <x v="3"/>
    <x v="15"/>
    <s v="Apoyar la Implementación de las estrategias relacionadas con el componente porcino, estrategia educativa a tenedores de cerdo, caracterización de la población la administración de medicamentos veterinarios en el marco del Proyecto: Complejo Teniasis/Cisticercosis, un problema de salud pública en el municipio de Coyaima priorizado en la región Andina: Su abordaje integral desde el enfoque &quot;Una Salud&quot;. "/>
    <d v="2023-04-20T00:00:00"/>
    <x v="4"/>
    <s v="ABRIL "/>
    <x v="1"/>
    <d v="2023-05-05T00:00:00"/>
    <s v="PRESTACIÓN DE SERVICIOS PROFESIONALES Y DE APOYO"/>
    <s v="Directa prestación de servicios"/>
    <n v="105000000"/>
    <n v="96040000"/>
    <n v="96040000"/>
    <m/>
    <s v="Nombre: Carlos Esteban Franco Muñoz_x000a_Telefono: Ext. 1337_x000a_Email: cfranco@ins.gov.co"/>
  </r>
  <r>
    <x v="259"/>
    <n v="345"/>
    <x v="212"/>
    <n v="358"/>
    <x v="3"/>
    <x v="15"/>
    <s v="Apoyar a las actividades logísticas, educativas, a la administración de medicamentos, diligenciamiento de registros del trabajo de campo, recolección, triple embalaje de muestras y su envío al INS en el marco del Proyecto: Complejo Teniasis/Cisticercosis, un problema de salud pública en el municipio de Coyaima priorizado en la región Andina: Su abordaje integral desde el enfoque &quot;Una Salud&quot;."/>
    <d v="2023-04-20T00:00:00"/>
    <x v="4"/>
    <s v="ABRIL "/>
    <x v="1"/>
    <d v="2023-05-12T00:00:00"/>
    <s v="PRESTACIÓN DE SERVICIOS PROFESIONALES Y DE APOYO"/>
    <s v="Directa prestación de servicios"/>
    <n v="54000000"/>
    <n v="49392000"/>
    <n v="49392000"/>
    <m/>
    <s v="Nombre: Carlos Esteban Franco Muñoz_x000a_Telefono: Ext. 1337_x000a_Email: cfranco@ins.gov.co"/>
  </r>
  <r>
    <x v="260"/>
    <n v="309"/>
    <x v="213"/>
    <n v="358"/>
    <x v="3"/>
    <x v="15"/>
    <s v="Apoyar las actividades de implementación de una estrategia de diagnóstico parasitológico de taeniasis en muestras de materia fecal y la detección de la presencia de ADN del parásito en suelos en el marco del Proyecto: Complejo Teniasis/Cisticercosis, un problema de salud pública en el municipio de Coyaima priorizado en la región Andina: Su abordaje integral desde el enfoque &quot;Una Salud&quot;. _x000a__x000a_"/>
    <d v="2023-02-21T00:00:00"/>
    <x v="2"/>
    <s v="FEBRERO "/>
    <x v="1"/>
    <d v="2023-03-09T00:00:00"/>
    <s v="PRESTACIÓN DE SERVICIOS PROFESIONALES Y DE APOYO"/>
    <s v="Directa prestación de servicios"/>
    <n v="56160000"/>
    <n v="56160000"/>
    <n v="56160000"/>
    <m/>
    <s v="Nombre: Carlos Esteban Franco Muñoz_x000a_Telefono: Ext. 1337_x000a_Email: cfranco@ins.gov.co"/>
  </r>
  <r>
    <x v="261"/>
    <n v="322"/>
    <x v="214"/>
    <n v="359"/>
    <x v="3"/>
    <x v="16"/>
    <s v="Realizar las actividades, técnicas y metodologías necesarias para recuperar, determinar la viabilidad y confirmar fenotípica y genotípicamente los aislamientos de S. pneumoniae almacenados en grupo de Microbiología del INS."/>
    <d v="2023-03-17T00:00:00"/>
    <x v="2"/>
    <s v="MARZO "/>
    <x v="1"/>
    <d v="2023-03-30T00:00:00"/>
    <s v="PRESTACIÓN DE SERVICIOS PROFESIONALES Y DE APOYO"/>
    <s v="Directa prestación de servicios"/>
    <n v="39600000"/>
    <n v="26480000"/>
    <n v="26480000"/>
    <m/>
    <s v="Nombre: Jaime Enrique Moreno Castañeda _x000a_Telefono: 3123225755_x000a_Email: jmoreno@ins.gov.co"/>
  </r>
  <r>
    <x v="262"/>
    <n v="283"/>
    <x v="215"/>
    <n v="359"/>
    <x v="3"/>
    <x v="16"/>
    <s v="Realizar las actividades técnicas y metodologías necesarias para obtener ADN de alta calidad a partir de aislamientos de S. pneumoniae almacenados en el Grupo de Microbiología del INS. "/>
    <d v="2023-01-31T00:00:00"/>
    <x v="1"/>
    <s v="ENERO "/>
    <x v="1"/>
    <d v="2023-03-06T00:00:00"/>
    <s v="PRESTACIÓN DE SERVICIOS PROFESIONALES Y DE APOYO"/>
    <s v="Directa prestación de servicios"/>
    <n v="29040000"/>
    <n v="29040000"/>
    <n v="29040000"/>
    <m/>
    <s v="Nombre: Jaime Enrique Moreno Castañeda _x000a_Telefono: 3123225755_x000a_Email: jmoreno@ins.gov.co"/>
  </r>
  <r>
    <x v="263"/>
    <s v="349-12"/>
    <x v="216"/>
    <n v="359"/>
    <x v="3"/>
    <x v="16"/>
    <s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
    <d v="2023-04-24T00:00:00"/>
    <x v="2"/>
    <s v="ABRIL "/>
    <x v="1"/>
    <d v="2023-11-03T00:00:00"/>
    <s v="CONTRATOS DE CIENCIA Y TÉCNOLOGÍA"/>
    <s v="Directa por Ciencia y Tecnología"/>
    <n v="209434704"/>
    <n v="209432396"/>
    <n v="209432396"/>
    <m/>
    <s v="Nombre: Jaime Enrique Moreno Castañeda _x000a_Telefono: 3123225755_x000a_Email: jmoreno@ins.gov.co"/>
  </r>
  <r>
    <x v="264"/>
    <n v="307"/>
    <x v="217"/>
    <n v="360"/>
    <x v="4"/>
    <x v="17"/>
    <s v="Liderar las actividades metodológicas, operativas y técnicas suscritas entre el INS y CDC, que permitan al INS cumplir las obligaciones contractuales adquiridas a través del proyecto NU3HCK000019 que se desarrolla a través del Grupo de Microbiología."/>
    <d v="2023-02-21T00:00:00"/>
    <x v="1"/>
    <s v="FEBRERO "/>
    <x v="1"/>
    <d v="2023-03-06T00:00:00"/>
    <s v="PRESTACIÓN DE SERVICIOS PROFESIONALES Y DE APOYO"/>
    <s v="Directa prestación de servicios"/>
    <n v="53130000"/>
    <n v="37800000"/>
    <n v="37800000"/>
    <m/>
    <s v="Nombre: Yuceiry Zárate Martinez_x000a_Telefono: 3112328760_x000a_Email: yzarate@ins.gov.co"/>
  </r>
  <r>
    <x v="265"/>
    <n v="302"/>
    <x v="218"/>
    <n v="360"/>
    <x v="4"/>
    <x v="17"/>
    <s v="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
    <d v="2023-02-14T00:00:00"/>
    <x v="1"/>
    <s v="FEBRERO "/>
    <x v="1"/>
    <d v="1899-12-30T00:00:00"/>
    <s v="PRESTACIÓN DE SERVICIOS PROFESIONALES Y DE APOYO"/>
    <s v="Directa prestación de servicios"/>
    <n v="23100000"/>
    <n v="16800000"/>
    <n v="16800000"/>
    <m/>
    <s v="Nombre: Yuceiry Zárate Martinez_x000a_Telefono: 3112328760_x000a_Email: yzarate@ins.gov.co"/>
  </r>
  <r>
    <x v="266"/>
    <n v="372"/>
    <x v="219"/>
    <n v="360"/>
    <x v="4"/>
    <x v="17"/>
    <s v="Apoyar las actividades de diseño relacionadas la generación del micrositio de resistencia antimicrobiana en la página del sitio web del Instituto Nacional de Salud, bajo el marco del proyecto NU3HCK000019."/>
    <d v="2023-05-15T00:00:00"/>
    <x v="1"/>
    <s v="MAYO "/>
    <x v="2"/>
    <d v="1899-12-30T00:00:00"/>
    <s v="PRESTACIÓN DE SERVICIOS PROFESIONALES Y DE APOYO"/>
    <s v="Directa prestación de servicios"/>
    <n v="57750000"/>
    <n v="27000000"/>
    <s v="-"/>
    <s v="Proceso retirado por el área técnica"/>
    <s v="Nombre: Yuceiry Zárate Martinez_x000a_Telefono: 3112328760_x000a_Email: yzarate@ins.gov.co"/>
  </r>
  <r>
    <x v="267"/>
    <n v="299"/>
    <x v="220"/>
    <n v="360"/>
    <x v="4"/>
    <x v="17"/>
    <s v="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
    <d v="2023-02-14T00:00:00"/>
    <x v="1"/>
    <s v="FEBRERO "/>
    <x v="1"/>
    <d v="2023-03-01T00:00:00"/>
    <s v="PRESTACIÓN DE SERVICIOS PROFESIONALES Y DE APOYO"/>
    <s v="Directa prestación de servicios"/>
    <n v="46200000"/>
    <n v="30933000"/>
    <n v="30933000"/>
    <m/>
    <s v="Nombre: Yuceiry Zárate Martinez_x000a_Telefono: 3112328760_x000a_Email: yzarate@ins.gov.co"/>
  </r>
  <r>
    <x v="268"/>
    <n v="300"/>
    <x v="221"/>
    <n v="360"/>
    <x v="4"/>
    <x v="17"/>
    <s v="Apoyar las actividades asistenciales relacionadas con el sistema de gestión de la calidad y demás tareas relacionadas con el desarrollo del proyecto NU3HCK000019."/>
    <d v="2023-02-14T00:00:00"/>
    <x v="1"/>
    <s v="FEBRERO "/>
    <x v="1"/>
    <d v="2023-03-03T00:00:00"/>
    <s v="PRESTACIÓN DE SERVICIOS PROFESIONALES Y DE APOYO"/>
    <s v="Directa prestación de servicios"/>
    <n v="31185000"/>
    <n v="21015722"/>
    <n v="21015722"/>
    <m/>
    <s v="Nombre: Yuceiry Zárate Martinez_x000a_Telefono: 3112328760_x000a_Email: yzarate@ins.gov.co"/>
  </r>
  <r>
    <x v="269"/>
    <n v="301"/>
    <x v="222"/>
    <n v="360"/>
    <x v="4"/>
    <x v="17"/>
    <s v="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
    <d v="2023-02-14T00:00:00"/>
    <x v="1"/>
    <s v="FEBRERO "/>
    <x v="1"/>
    <d v="2023-03-03T00:00:00"/>
    <s v="PRESTACIÓN DE SERVICIOS PROFESIONALES Y DE APOYO"/>
    <s v="Directa prestación de servicios"/>
    <n v="46200000"/>
    <n v="30933000"/>
    <n v="30933000"/>
    <m/>
    <s v="Nombre: Yuceiry Zárate Martinez_x000a_Telefono: 3112328760_x000a_Email: yzarate@ins.gov.co"/>
  </r>
  <r>
    <x v="270"/>
    <n v="308"/>
    <x v="223"/>
    <n v="360"/>
    <x v="4"/>
    <x v="17"/>
    <s v="Apoyar las actividades de laboratorio concernientes con el alistamiento de materiales, insumos, reactivos, limpieza de áreas, y tareas de secretariado relacionadas con el proyecto Component 2 – Improve Capacity to Detect and Monitor Emerging Antimicrobial Resistance: Enhance capacity to detect and monitor emerging antimicrobial resistance in fungal pathogens in Colombia, que se desarrolla a través del laboratorio de Microbiología de la Dirección de Redes en Salud Pública._x000a__x000a_ "/>
    <d v="2023-02-21T00:00:00"/>
    <x v="1"/>
    <s v="FEBRERO "/>
    <x v="1"/>
    <d v="2023-03-03T00:00:00"/>
    <s v="PRESTACIÓN DE SERVICIOS PROFESIONALES Y DE APOYO"/>
    <s v="Directa prestación de servicios"/>
    <n v="23100000"/>
    <n v="16800000"/>
    <n v="16800000"/>
    <m/>
    <s v="Nombre: Yuceiry Zárate Martinez_x000a_Telefono: 3112328760_x000a_Email: yzarate@ins.gov.co"/>
  </r>
  <r>
    <x v="271"/>
    <s v="375-4"/>
    <x v="224"/>
    <n v="360"/>
    <x v="4"/>
    <x v="17"/>
    <s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
    <d v="2023-05-19T00:00:00"/>
    <x v="3"/>
    <s v="MAYO "/>
    <x v="1"/>
    <d v="2023-10-06T00:00:00"/>
    <s v="CONTRATOS DE CIENCIA Y TÉCNOLOGÍA"/>
    <s v="Directa por Ciencia y Tecnología"/>
    <n v="65767800"/>
    <n v="26086424"/>
    <n v="26086424"/>
    <m/>
    <s v="Nombre: Yuceiry Zárate Martinez_x000a_Telefono: 3112328760_x000a_Email: yzarate@ins.gov.co"/>
  </r>
  <r>
    <x v="272"/>
    <s v="374-2"/>
    <x v="225"/>
    <n v="360"/>
    <x v="4"/>
    <x v="17"/>
    <s v="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
    <d v="2023-05-19T00:00:00"/>
    <x v="5"/>
    <s v="MAYO "/>
    <x v="1"/>
    <d v="2023-10-17T00:00:00"/>
    <s v="CONTRATOS DE CIENCIA Y TÉCNOLOGÍA"/>
    <s v="Directa por Ciencia y Tecnología"/>
    <n v="186690000"/>
    <n v="35738569.090000004"/>
    <n v="35738569.090000004"/>
    <m/>
    <s v="Nombre: Yuceiry Zárate Martinez_x000a_Telefono: 3112328760_x000a_Email: yzarate@ins.gov.co"/>
  </r>
  <r>
    <x v="273"/>
    <n v="401"/>
    <x v="226"/>
    <n v="360"/>
    <x v="4"/>
    <x v="17"/>
    <s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
    <d v="2023-06-14T00:00:00"/>
    <x v="5"/>
    <s v="JUNIO"/>
    <x v="1"/>
    <d v="2023-09-26T00:00:00"/>
    <s v="CONTRATOS DE CIENCIA Y TÉCNOLOGÍA"/>
    <s v="Directa por Ciencia y Tecnología"/>
    <n v="20960660"/>
    <n v="20960660"/>
    <n v="20960660"/>
    <m/>
    <s v="Nombre: Yuceiry Zárate Martinez_x000a_Telefono: 3112328760_x000a_Email: yzarate@ins.gov.co"/>
  </r>
  <r>
    <x v="274"/>
    <n v="392"/>
    <x v="227"/>
    <n v="360"/>
    <x v="4"/>
    <x v="17"/>
    <s v="Apoyar las actividades de diseño y puesta en marcha relacionadas a la generación del micrositio de resistencia antimicrobiana en la página del sitio web del Instituto Nacional de Salud, bajo el marco del proyecto NU3HCK000019."/>
    <d v="2023-06-05T00:00:00"/>
    <x v="5"/>
    <s v="JUNIO"/>
    <x v="1"/>
    <d v="2023-08-11T00:00:00"/>
    <s v="PRESTACIÓN DE SERVICIOS PROFESIONALES Y DE APOYO"/>
    <s v="Directa prestación de servicios"/>
    <n v="57750000"/>
    <n v="27000000"/>
    <n v="27000000"/>
    <m/>
    <s v="Nombre: Yuceiry Zárate Martinez_x000a_Telefono: 3112328760_x000a_Email: yzarate@ins.gov.co"/>
  </r>
  <r>
    <x v="275"/>
    <n v="534"/>
    <x v="228"/>
    <n v="360"/>
    <x v="4"/>
    <x v="17"/>
    <s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
    <d v="2023-11-10T00:00:00"/>
    <x v="10"/>
    <s v="NOVIEMBRE "/>
    <x v="3"/>
    <d v="1899-12-30T00:00:00"/>
    <s v="CUANTÍA INFERIOR A 50 SMLMV"/>
    <s v="Invitación Cuantía Inferior (50)"/>
    <n v="35000000"/>
    <n v="35000000"/>
    <s v="-"/>
    <m/>
    <s v="Nombre: Yuceiry Zárate Martinez_x000a_Telefono: 3112328760_x000a_Email: yzarate@ins.gov.co"/>
  </r>
  <r>
    <x v="276"/>
    <n v="554"/>
    <x v="229"/>
    <n v="360"/>
    <x v="4"/>
    <x v="17"/>
    <s v="Apoyar las actividades asistenciales relacionadas con gestion de archivo, ingreso de datos a bases de datos y demás tareas relacionadas en el marco del proyecto NOA NU3HCK000019, que se desarrolla a través del laboratorio de Microbiología de la Dirección de Redes en Salud Pública"/>
    <d v="2023-11-29T00:00:00"/>
    <x v="11"/>
    <s v="NOVIEMBRE "/>
    <x v="3"/>
    <d v="1899-12-30T00:00:00"/>
    <s v="PRESTACIÓN DE SERVICIOS PROFESIONALES Y DE APOYO"/>
    <s v="Directa prestación de servicios"/>
    <n v="21600000"/>
    <n v="21600000"/>
    <s v="-"/>
    <m/>
    <s v="Nombre: Yuceiry Zárate Martinez_x000a_Telefono: 3112328760_x000a_Email: yzarate@ins.gov.co"/>
  </r>
  <r>
    <x v="277"/>
    <n v="552"/>
    <x v="230"/>
    <n v="360"/>
    <x v="4"/>
    <x v="17"/>
    <s v="Apoyar a la gestion en favor del INS, para apoyar las actividades asistenciales relacionadas con el sistema de gestión de la calidad y demás tareas relacionadas con el desarrollo del proyecto NU3HCK000019"/>
    <d v="2023-11-29T00:00:00"/>
    <x v="11"/>
    <s v="NOVIEMBRE "/>
    <x v="3"/>
    <d v="1899-12-30T00:00:00"/>
    <s v="PRESTACIÓN DE SERVICIOS PROFESIONALES Y DE APOYO"/>
    <s v="Directa prestación de servicios"/>
    <n v="27020214"/>
    <n v="27020214"/>
    <s v="-"/>
    <m/>
    <s v="Nombre: Yuceiry Zárate Martinez_x000a_Telefono: 3112328760_x000a_Email: yzarate@ins.gov.co"/>
  </r>
  <r>
    <x v="278"/>
    <n v="555"/>
    <x v="223"/>
    <n v="360"/>
    <x v="4"/>
    <x v="17"/>
    <s v="Prestar sus servicios de apoyo a la gestions a favor del INS, para apoyar las actividades de laboratorio concernientes con el alistamiento de materiales, insumos, reactivos, limpieza de áreas, y tareas de secretariado relaciones con el proyecto &quot;Component 2- Improve Capacity to Detect and Monitor Emerging Antimicrobial Resistance: Enhance capacity to detect and monitor emeriging antimicrobial resistance in fungal pathogens in Colombia&quot;, que se desarrolla a través del laboratorio de Microbiología de la Dirección de Redes en Salud Pública "/>
    <d v="2023-11-29T00:00:00"/>
    <x v="11"/>
    <s v="NOVIEMBRE "/>
    <x v="3"/>
    <d v="1899-12-30T00:00:00"/>
    <s v="PRESTACIÓN DE SERVICIOS PROFESIONALES Y DE APOYO"/>
    <s v="Directa prestación de servicios"/>
    <n v="21600000"/>
    <n v="16800000"/>
    <s v="-"/>
    <m/>
    <s v="Nombre: Yuceiry Zárate Martinez_x000a_Telefono: 3112328760_x000a_Email: yzarate@ins.gov.co"/>
  </r>
  <r>
    <x v="279"/>
    <n v="550"/>
    <x v="231"/>
    <n v="360"/>
    <x v="4"/>
    <x v="17"/>
    <s v="Prestar sus servicios profesionales en favor del INS, para realizar pruebas de mediana complejidad para la confirmación de resistencia antimicrobiana de microorganismos recuperados a través de la vigilancia por laboratorio, em el marco del proyecto NOA NU3HCK000019, que se desarrolla a través del laboratorio de Microbiología de la Direccion de Redes en Salud Pública"/>
    <d v="2023-11-29T00:00:00"/>
    <x v="11"/>
    <s v="NOVIEMBRE "/>
    <x v="3"/>
    <d v="1899-12-30T00:00:00"/>
    <s v="PRESTACIÓN DE SERVICIOS PROFESIONALES Y DE APOYO"/>
    <s v="Directa prestación de servicios"/>
    <n v="39771000"/>
    <n v="39771000"/>
    <s v="-"/>
    <m/>
    <s v="Nombre: Yuceiry Zárate Martinez_x000a_Telefono: 3112328760_x000a_Email: yzarate@ins.gov.co"/>
  </r>
  <r>
    <x v="280"/>
    <n v="553"/>
    <x v="227"/>
    <n v="360"/>
    <x v="4"/>
    <x v="17"/>
    <s v="Prestar servicios profesionales a favor del instituto Nacional de Salud (INS), para apoyar las actividades de diseño y puesta en marcha relacionadas a la generación del micrositio de resistencia antimicrobiana en la página del sitio web del instituto Nacional de Salud, bajo el marco del proyecto NU3HCK000019"/>
    <d v="2023-11-29T00:00:00"/>
    <x v="11"/>
    <s v="NOVIEMBRE "/>
    <x v="3"/>
    <d v="1899-12-30T00:00:00"/>
    <s v="PRESTACIÓN DE SERVICIOS PROFESIONALES Y DE APOYO"/>
    <s v="Directa prestación de servicios"/>
    <n v="48600000"/>
    <n v="48600000"/>
    <s v="-"/>
    <m/>
    <s v="Nombre: Yuceiry Zárate Martinez_x000a_Telefono: 3112328760_x000a_Email: yzarate@ins.gov.co"/>
  </r>
  <r>
    <x v="281"/>
    <n v="549"/>
    <x v="232"/>
    <n v="360"/>
    <x v="4"/>
    <x v="17"/>
    <s v="Prestar servicios profesionales a favor del instituto Nacional de Salud (INS), para liderar las actividades metodológicas, operativas y técnicas suscritas entre el INS y CDC, que permitan al INS cumplir las obligaciones contractuales adquiridas a través del proyecto NU3HCK000019 que se desarolla a través del Grupo de Microbiología."/>
    <d v="2023-11-29T00:00:00"/>
    <x v="11"/>
    <s v="NOVIEMBRE "/>
    <x v="3"/>
    <d v="1899-12-30T00:00:00"/>
    <s v="PRESTACIÓN DE SERVICIOS PROFESIONALES Y DE APOYO"/>
    <s v="Directa prestación de servicios"/>
    <n v="48600000"/>
    <n v="48600000"/>
    <s v="-"/>
    <m/>
    <s v="Nombre: Yuceiry Zárate Martinez_x000a_Telefono: 3112328760_x000a_Email: yzarate@ins.gov.co"/>
  </r>
  <r>
    <x v="282"/>
    <s v="-"/>
    <x v="160"/>
    <s v="-"/>
    <x v="4"/>
    <x v="17"/>
    <s v="&quot;Comprar microcentrifuga refrigerada&quot; "/>
    <e v="#N/A"/>
    <x v="11"/>
    <m/>
    <x v="4"/>
    <e v="#N/A"/>
    <s v="CUANTÍA INFERIOR A 50 SMLMV"/>
    <e v="#N/A"/>
    <n v="45000000"/>
    <s v="-"/>
    <s v="-"/>
    <m/>
    <s v="Nombre: Yuceiry Zárate Martinez_x000a_Telefono: 3112328760_x000a_Email: yzarate@ins.gov.co"/>
  </r>
  <r>
    <x v="283"/>
    <s v="-"/>
    <x v="160"/>
    <s v="-"/>
    <x v="4"/>
    <x v="17"/>
    <s v="&quot;comprar micropipeta multicanal 100-1000 ul, Nanometro, insumos&quot; "/>
    <e v="#N/A"/>
    <x v="11"/>
    <m/>
    <x v="4"/>
    <e v="#N/A"/>
    <s v="CUANTÍA INFERIOR A 50 SMLMV"/>
    <e v="#N/A"/>
    <n v="12000000"/>
    <s v="-"/>
    <s v="-"/>
    <m/>
    <s v="Nombre: Yuceiry Zárate Martinez_x000a_Telefono: 3112328760_x000a_Email: yzarate@ins.gov.co"/>
  </r>
  <r>
    <x v="284"/>
    <n v="551"/>
    <x v="233"/>
    <n v="360"/>
    <x v="4"/>
    <x v="17"/>
    <s v="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d v="2023-11-29T00:00:00"/>
    <x v="11"/>
    <s v="NOVIEMBRE "/>
    <x v="3"/>
    <d v="1899-12-30T00:00:00"/>
    <s v="PRESTACIÓN DE SERVICIOS PROFESIONALES Y DE APOYO"/>
    <s v="Directa prestación de servicios"/>
    <n v="39771000"/>
    <n v="39771000"/>
    <s v="-"/>
    <m/>
    <s v="Nombre: Yuceiry Zárate Martinez_x000a_Telefono: 3112328760_x000a_Email: yzarate@ins.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B620D6-2D08-477B-9E1E-E0968F5E9B36}" name="TablaDinámica3"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1:C17" firstHeaderRow="0" firstDataRow="1" firstDataCol="1"/>
  <pivotFields count="19">
    <pivotField showAll="0"/>
    <pivotField showAll="0"/>
    <pivotField showAll="0"/>
    <pivotField showAll="0"/>
    <pivotField axis="axisRow" showAll="0">
      <items count="9">
        <item h="1" m="1" x="6"/>
        <item x="3"/>
        <item x="2"/>
        <item x="4"/>
        <item x="5"/>
        <item h="1" m="1" x="7"/>
        <item h="1" x="0"/>
        <item x="1"/>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s>
  <rowFields count="1">
    <field x="4"/>
  </rowFields>
  <rowItems count="6">
    <i>
      <x v="1"/>
    </i>
    <i>
      <x v="2"/>
    </i>
    <i>
      <x v="3"/>
    </i>
    <i>
      <x v="4"/>
    </i>
    <i>
      <x v="7"/>
    </i>
    <i t="grand">
      <x/>
    </i>
  </rowItems>
  <colFields count="1">
    <field x="-2"/>
  </colFields>
  <colItems count="2">
    <i>
      <x/>
    </i>
    <i i="1">
      <x v="1"/>
    </i>
  </colItems>
  <dataFields count="2">
    <dataField name="Cuenta de MES ESTIMADO DE _x000a_INICIO DEL PROCESO" fld="8" subtotal="count" baseField="0" baseItem="0"/>
    <dataField name="Cuenta de MES RADICADO DEL PROCESO EN EL FEI" fld="9" subtotal="count" baseField="0" baseItem="0"/>
  </dataFields>
  <formats count="4">
    <format dxfId="111">
      <pivotArea outline="0" collapsedLevelsAreSubtotals="1" fieldPosition="0"/>
    </format>
    <format dxfId="110">
      <pivotArea dataOnly="0" labelOnly="1" outline="0" fieldPosition="0">
        <references count="1">
          <reference field="4294967294" count="2">
            <x v="0"/>
            <x v="1"/>
          </reference>
        </references>
      </pivotArea>
    </format>
    <format dxfId="109">
      <pivotArea outline="0" collapsedLevelsAreSubtotals="1" fieldPosition="0"/>
    </format>
    <format dxfId="108">
      <pivotArea dataOnly="0" labelOnly="1" outline="0" fieldPosition="0">
        <references count="1">
          <reference field="4294967294" count="2">
            <x v="0"/>
            <x v="1"/>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A2C37B-8ACE-4402-B1B8-BBAE314670A1}" name="TablaDinámica2"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rowHeaderCaption="PROYECTO">
  <location ref="C45:C57" firstHeaderRow="1" firstDataRow="1" firstDataCol="1"/>
  <pivotFields count="19">
    <pivotField showAll="0"/>
    <pivotField showAll="0"/>
    <pivotField showAll="0"/>
    <pivotField showAll="0"/>
    <pivotField showAll="0"/>
    <pivotField showAll="0"/>
    <pivotField showAll="0"/>
    <pivotField showAll="0"/>
    <pivotField axis="axisRow" showAll="0" sortType="ascending">
      <items count="18">
        <item m="1" x="16"/>
        <item x="6"/>
        <item x="7"/>
        <item x="9"/>
        <item m="1" x="15"/>
        <item m="1" x="14"/>
        <item x="4"/>
        <item x="12"/>
        <item h="1" x="11"/>
        <item x="1"/>
        <item x="2"/>
        <item x="3"/>
        <item x="5"/>
        <item x="10"/>
        <item x="8"/>
        <item h="1" m="1" x="13"/>
        <item h="1" x="0"/>
        <item t="default"/>
      </items>
    </pivotField>
    <pivotField showAll="0"/>
    <pivotField showAll="0"/>
    <pivotField showAll="0"/>
    <pivotField showAll="0"/>
    <pivotField showAll="0"/>
    <pivotField showAll="0"/>
    <pivotField showAll="0"/>
    <pivotField showAll="0"/>
    <pivotField showAll="0"/>
    <pivotField showAll="0"/>
  </pivotFields>
  <rowFields count="1">
    <field x="8"/>
  </rowFields>
  <rowItems count="12">
    <i>
      <x v="1"/>
    </i>
    <i>
      <x v="2"/>
    </i>
    <i>
      <x v="3"/>
    </i>
    <i>
      <x v="6"/>
    </i>
    <i>
      <x v="7"/>
    </i>
    <i>
      <x v="9"/>
    </i>
    <i>
      <x v="10"/>
    </i>
    <i>
      <x v="11"/>
    </i>
    <i>
      <x v="12"/>
    </i>
    <i>
      <x v="13"/>
    </i>
    <i>
      <x v="14"/>
    </i>
    <i t="grand">
      <x/>
    </i>
  </rowItems>
  <colItems count="1">
    <i/>
  </colItems>
  <formats count="8">
    <format dxfId="119">
      <pivotArea type="all" dataOnly="0" outline="0" fieldPosition="0"/>
    </format>
    <format dxfId="118">
      <pivotArea field="8" type="button" dataOnly="0" labelOnly="1" outline="0" axis="axisRow" fieldPosition="0"/>
    </format>
    <format dxfId="117">
      <pivotArea dataOnly="0" labelOnly="1" fieldPosition="0">
        <references count="1">
          <reference field="8" count="0"/>
        </references>
      </pivotArea>
    </format>
    <format dxfId="116">
      <pivotArea dataOnly="0" labelOnly="1" grandRow="1" outline="0" fieldPosition="0"/>
    </format>
    <format dxfId="115">
      <pivotArea type="all" dataOnly="0" outline="0" fieldPosition="0"/>
    </format>
    <format dxfId="114">
      <pivotArea field="8" type="button" dataOnly="0" labelOnly="1" outline="0" axis="axisRow" fieldPosition="0"/>
    </format>
    <format dxfId="113">
      <pivotArea dataOnly="0" labelOnly="1" fieldPosition="0">
        <references count="1">
          <reference field="8" count="0"/>
        </references>
      </pivotArea>
    </format>
    <format dxfId="1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F3CD079-160B-4F3A-8D4A-119643484B66}" name="TablaDinámica5"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B29" firstHeaderRow="1" firstDataRow="1" firstDataCol="1"/>
  <pivotFields count="19">
    <pivotField showAll="0"/>
    <pivotField showAll="0"/>
    <pivotField showAll="0"/>
    <pivotField showAll="0"/>
    <pivotField axis="axisRow" showAll="0">
      <items count="9">
        <item h="1" m="1" x="6"/>
        <item x="3"/>
        <item x="2"/>
        <item x="4"/>
        <item x="5"/>
        <item h="1" m="1" x="7"/>
        <item x="1"/>
        <item h="1" x="0"/>
        <item t="default"/>
      </items>
    </pivotField>
    <pivotField axis="axisRow" showAll="0">
      <items count="19">
        <item x="1"/>
        <item x="2"/>
        <item x="3"/>
        <item x="4"/>
        <item x="5"/>
        <item x="6"/>
        <item x="8"/>
        <item x="9"/>
        <item x="7"/>
        <item x="10"/>
        <item x="11"/>
        <item x="12"/>
        <item x="13"/>
        <item x="14"/>
        <item x="15"/>
        <item x="16"/>
        <item x="17"/>
        <item x="0"/>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2">
    <field x="4"/>
    <field x="5"/>
  </rowFields>
  <rowItems count="23">
    <i>
      <x v="1"/>
    </i>
    <i r="1">
      <x v="2"/>
    </i>
    <i r="1">
      <x v="3"/>
    </i>
    <i r="1">
      <x v="6"/>
    </i>
    <i r="1">
      <x v="7"/>
    </i>
    <i r="1">
      <x v="9"/>
    </i>
    <i r="1">
      <x v="11"/>
    </i>
    <i r="1">
      <x v="14"/>
    </i>
    <i r="1">
      <x v="15"/>
    </i>
    <i>
      <x v="2"/>
    </i>
    <i r="1">
      <x v="1"/>
    </i>
    <i>
      <x v="3"/>
    </i>
    <i r="1">
      <x v="4"/>
    </i>
    <i r="1">
      <x v="10"/>
    </i>
    <i r="1">
      <x v="12"/>
    </i>
    <i r="1">
      <x v="13"/>
    </i>
    <i r="1">
      <x v="16"/>
    </i>
    <i>
      <x v="4"/>
    </i>
    <i r="1">
      <x v="5"/>
    </i>
    <i r="1">
      <x v="8"/>
    </i>
    <i>
      <x v="6"/>
    </i>
    <i r="1">
      <x/>
    </i>
    <i t="grand">
      <x/>
    </i>
  </rowItems>
  <colItems count="1">
    <i/>
  </colItems>
  <dataFields count="1">
    <dataField name="Cuenta de MES ESTIMADO DE _x000a_INICIO DEL PROCESO" fld="8" subtotal="count" baseField="0" baseItem="0"/>
  </dataFields>
  <formats count="4">
    <format dxfId="107">
      <pivotArea outline="0" collapsedLevelsAreSubtotals="1" fieldPosition="0"/>
    </format>
    <format dxfId="106">
      <pivotArea dataOnly="0" labelOnly="1" outline="0" axis="axisValues" fieldPosition="0"/>
    </format>
    <format dxfId="105">
      <pivotArea outline="0" collapsedLevelsAreSubtotals="1" fieldPosition="0"/>
    </format>
    <format dxfId="104">
      <pivotArea dataOnly="0" labelOnly="1" outline="0" axis="axisValues" fieldPosition="0"/>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7B817CF-3DB9-4893-AC26-39DB8F16A356}" name="TablaDinámica6"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C44:D58" firstHeaderRow="1" firstDataRow="1" firstDataCol="1"/>
  <pivotFields count="19">
    <pivotField showAll="0"/>
    <pivotField showAll="0"/>
    <pivotField showAll="0"/>
    <pivotField showAll="0"/>
    <pivotField showAll="0"/>
    <pivotField showAll="0"/>
    <pivotField showAll="0"/>
    <pivotField showAll="0"/>
    <pivotField axis="axisRow" showAll="0">
      <items count="18">
        <item m="1" x="16"/>
        <item x="6"/>
        <item x="7"/>
        <item x="9"/>
        <item m="1" x="15"/>
        <item m="1" x="14"/>
        <item x="4"/>
        <item x="12"/>
        <item x="11"/>
        <item x="1"/>
        <item x="2"/>
        <item x="3"/>
        <item x="5"/>
        <item x="10"/>
        <item x="8"/>
        <item m="1" x="13"/>
        <item x="0"/>
        <item t="default"/>
      </items>
    </pivotField>
    <pivotField showAll="0"/>
    <pivotField dataField="1" showAll="0"/>
    <pivotField showAll="0"/>
    <pivotField showAll="0"/>
    <pivotField showAll="0"/>
    <pivotField showAll="0"/>
    <pivotField showAll="0"/>
    <pivotField showAll="0"/>
    <pivotField showAll="0"/>
    <pivotField showAll="0"/>
  </pivotFields>
  <rowFields count="1">
    <field x="8"/>
  </rowFields>
  <rowItems count="14">
    <i>
      <x v="1"/>
    </i>
    <i>
      <x v="2"/>
    </i>
    <i>
      <x v="3"/>
    </i>
    <i>
      <x v="6"/>
    </i>
    <i>
      <x v="7"/>
    </i>
    <i>
      <x v="8"/>
    </i>
    <i>
      <x v="9"/>
    </i>
    <i>
      <x v="10"/>
    </i>
    <i>
      <x v="11"/>
    </i>
    <i>
      <x v="12"/>
    </i>
    <i>
      <x v="13"/>
    </i>
    <i>
      <x v="14"/>
    </i>
    <i>
      <x v="16"/>
    </i>
    <i t="grand">
      <x/>
    </i>
  </rowItems>
  <colItems count="1">
    <i/>
  </colItems>
  <dataFields count="1">
    <dataField name="Cuenta de ESTADO ACTUAL DEL PROCESO"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FEFFB06-7785-4E38-AA48-E888950F9922}" name="TablaDinámica7" cacheId="2" applyNumberFormats="0" applyBorderFormats="0" applyFontFormats="0" applyPatternFormats="0" applyAlignmentFormats="0" applyWidthHeightFormats="1" dataCaption="Valores" grandTotalCaption="TOTAL PROCESOS" updatedVersion="8" minRefreshableVersion="3" useAutoFormatting="1" itemPrintTitles="1" createdVersion="8" indent="0" outline="1" outlineData="1" multipleFieldFilters="0" chartFormat="20" rowHeaderCaption="DIRECCIÓN">
  <location ref="A5:F12" firstHeaderRow="1" firstDataRow="2" firstDataCol="1"/>
  <pivotFields count="19">
    <pivotField showAll="0">
      <items count="286">
        <item x="1"/>
        <item x="10"/>
        <item x="11"/>
        <item x="12"/>
        <item x="13"/>
        <item x="14"/>
        <item x="15"/>
        <item x="16"/>
        <item x="17"/>
        <item x="18"/>
        <item x="19"/>
        <item x="2"/>
        <item x="20"/>
        <item x="21"/>
        <item x="22"/>
        <item x="23"/>
        <item x="24"/>
        <item x="25"/>
        <item x="26"/>
        <item x="27"/>
        <item x="28"/>
        <item x="3"/>
        <item x="4"/>
        <item x="5"/>
        <item x="6"/>
        <item x="7"/>
        <item x="8"/>
        <item x="9"/>
        <item x="29"/>
        <item x="30"/>
        <item x="31"/>
        <item x="32"/>
        <item x="33"/>
        <item x="34"/>
        <item x="35"/>
        <item x="36"/>
        <item x="37"/>
        <item x="38"/>
        <item x="45"/>
        <item x="46"/>
        <item x="47"/>
        <item x="48"/>
        <item x="49"/>
        <item x="50"/>
        <item x="39"/>
        <item x="51"/>
        <item x="52"/>
        <item x="53"/>
        <item x="54"/>
        <item x="55"/>
        <item x="56"/>
        <item x="57"/>
        <item x="40"/>
        <item x="58"/>
        <item x="59"/>
        <item x="60"/>
        <item x="61"/>
        <item x="62"/>
        <item x="63"/>
        <item x="64"/>
        <item x="65"/>
        <item x="41"/>
        <item x="66"/>
        <item x="67"/>
        <item x="68"/>
        <item x="69"/>
        <item x="70"/>
        <item x="71"/>
        <item x="72"/>
        <item x="73"/>
        <item x="74"/>
        <item x="75"/>
        <item x="76"/>
        <item x="77"/>
        <item x="78"/>
        <item x="79"/>
        <item x="42"/>
        <item x="43"/>
        <item x="44"/>
        <item x="80"/>
        <item x="89"/>
        <item x="90"/>
        <item x="91"/>
        <item x="92"/>
        <item x="93"/>
        <item x="94"/>
        <item x="95"/>
        <item x="96"/>
        <item x="97"/>
        <item x="98"/>
        <item x="81"/>
        <item x="99"/>
        <item x="100"/>
        <item x="101"/>
        <item x="102"/>
        <item x="103"/>
        <item x="104"/>
        <item x="105"/>
        <item x="106"/>
        <item x="107"/>
        <item x="108"/>
        <item x="82"/>
        <item x="109"/>
        <item x="110"/>
        <item x="111"/>
        <item x="112"/>
        <item x="113"/>
        <item x="114"/>
        <item x="115"/>
        <item x="116"/>
        <item x="117"/>
        <item x="118"/>
        <item x="83"/>
        <item x="119"/>
        <item x="120"/>
        <item x="121"/>
        <item x="122"/>
        <item x="123"/>
        <item x="84"/>
        <item x="85"/>
        <item x="86"/>
        <item x="87"/>
        <item x="88"/>
        <item x="124"/>
        <item x="125"/>
        <item x="126"/>
        <item x="127"/>
        <item x="128"/>
        <item x="129"/>
        <item x="138"/>
        <item x="139"/>
        <item x="140"/>
        <item x="141"/>
        <item x="142"/>
        <item x="143"/>
        <item x="144"/>
        <item x="145"/>
        <item x="146"/>
        <item x="147"/>
        <item x="130"/>
        <item x="148"/>
        <item x="149"/>
        <item x="150"/>
        <item x="151"/>
        <item x="152"/>
        <item x="153"/>
        <item x="154"/>
        <item x="155"/>
        <item x="156"/>
        <item x="157"/>
        <item x="131"/>
        <item x="158"/>
        <item x="159"/>
        <item x="160"/>
        <item x="161"/>
        <item x="162"/>
        <item x="163"/>
        <item x="164"/>
        <item x="165"/>
        <item x="166"/>
        <item x="132"/>
        <item x="167"/>
        <item x="168"/>
        <item x="169"/>
        <item x="170"/>
        <item x="171"/>
        <item x="172"/>
        <item x="173"/>
        <item x="174"/>
        <item x="133"/>
        <item x="134"/>
        <item x="135"/>
        <item x="136"/>
        <item x="137"/>
        <item x="175"/>
        <item x="184"/>
        <item x="185"/>
        <item x="186"/>
        <item x="176"/>
        <item x="177"/>
        <item x="178"/>
        <item x="179"/>
        <item x="180"/>
        <item x="181"/>
        <item x="182"/>
        <item x="183"/>
        <item x="187"/>
        <item x="196"/>
        <item x="197"/>
        <item x="198"/>
        <item x="188"/>
        <item x="199"/>
        <item x="200"/>
        <item x="201"/>
        <item x="202"/>
        <item x="203"/>
        <item x="204"/>
        <item x="205"/>
        <item x="189"/>
        <item x="206"/>
        <item x="207"/>
        <item x="208"/>
        <item x="209"/>
        <item x="210"/>
        <item x="211"/>
        <item x="212"/>
        <item x="213"/>
        <item x="214"/>
        <item x="190"/>
        <item x="215"/>
        <item x="216"/>
        <item x="191"/>
        <item x="192"/>
        <item x="193"/>
        <item x="194"/>
        <item x="195"/>
        <item x="217"/>
        <item x="218"/>
        <item x="227"/>
        <item x="228"/>
        <item x="229"/>
        <item x="230"/>
        <item x="231"/>
        <item x="232"/>
        <item x="233"/>
        <item x="219"/>
        <item x="220"/>
        <item x="221"/>
        <item x="222"/>
        <item x="223"/>
        <item x="224"/>
        <item x="225"/>
        <item x="226"/>
        <item x="242"/>
        <item x="243"/>
        <item x="244"/>
        <item x="245"/>
        <item x="246"/>
        <item x="247"/>
        <item x="248"/>
        <item x="249"/>
        <item x="234"/>
        <item x="250"/>
        <item x="251"/>
        <item x="252"/>
        <item x="253"/>
        <item x="235"/>
        <item x="236"/>
        <item x="237"/>
        <item x="238"/>
        <item x="239"/>
        <item x="240"/>
        <item x="241"/>
        <item x="254"/>
        <item x="255"/>
        <item x="256"/>
        <item x="257"/>
        <item x="258"/>
        <item x="259"/>
        <item x="260"/>
        <item x="261"/>
        <item x="262"/>
        <item x="263"/>
        <item x="264"/>
        <item x="273"/>
        <item x="274"/>
        <item x="275"/>
        <item x="276"/>
        <item x="277"/>
        <item x="278"/>
        <item x="279"/>
        <item x="280"/>
        <item x="281"/>
        <item x="282"/>
        <item x="265"/>
        <item x="283"/>
        <item x="284"/>
        <item x="266"/>
        <item x="267"/>
        <item x="268"/>
        <item x="269"/>
        <item x="270"/>
        <item x="271"/>
        <item x="272"/>
        <item x="0"/>
        <item t="default"/>
      </items>
    </pivotField>
    <pivotField showAll="0"/>
    <pivotField showAll="0">
      <items count="235">
        <item x="160"/>
        <item x="216"/>
        <item x="164"/>
        <item x="152"/>
        <item x="61"/>
        <item x="188"/>
        <item x="161"/>
        <item x="149"/>
        <item x="150"/>
        <item x="165"/>
        <item x="4"/>
        <item x="29"/>
        <item x="215"/>
        <item x="2"/>
        <item x="182"/>
        <item x="122"/>
        <item x="153"/>
        <item x="91"/>
        <item x="226"/>
        <item x="155"/>
        <item x="123"/>
        <item x="134"/>
        <item x="126"/>
        <item x="125"/>
        <item x="121"/>
        <item x="156"/>
        <item x="225"/>
        <item x="224"/>
        <item x="6"/>
        <item x="7"/>
        <item x="90"/>
        <item x="144"/>
        <item x="102"/>
        <item x="116"/>
        <item x="15"/>
        <item x="139"/>
        <item x="137"/>
        <item x="143"/>
        <item x="218"/>
        <item x="229"/>
        <item x="127"/>
        <item x="166"/>
        <item x="177"/>
        <item x="114"/>
        <item x="55"/>
        <item x="158"/>
        <item x="64"/>
        <item x="187"/>
        <item x="87"/>
        <item x="124"/>
        <item x="48"/>
        <item x="204"/>
        <item x="159"/>
        <item x="65"/>
        <item x="27"/>
        <item x="119"/>
        <item x="73"/>
        <item x="37"/>
        <item x="75"/>
        <item x="3"/>
        <item x="18"/>
        <item x="206"/>
        <item x="148"/>
        <item x="111"/>
        <item x="39"/>
        <item x="181"/>
        <item x="120"/>
        <item x="1"/>
        <item x="132"/>
        <item x="214"/>
        <item x="138"/>
        <item x="31"/>
        <item x="174"/>
        <item x="169"/>
        <item x="109"/>
        <item x="141"/>
        <item x="67"/>
        <item x="53"/>
        <item x="170"/>
        <item x="227"/>
        <item x="203"/>
        <item x="33"/>
        <item x="41"/>
        <item x="66"/>
        <item x="83"/>
        <item x="47"/>
        <item x="79"/>
        <item x="70"/>
        <item x="63"/>
        <item x="60"/>
        <item x="197"/>
        <item x="13"/>
        <item x="107"/>
        <item x="211"/>
        <item x="12"/>
        <item x="93"/>
        <item x="40"/>
        <item x="208"/>
        <item x="151"/>
        <item x="82"/>
        <item x="131"/>
        <item x="106"/>
        <item x="117"/>
        <item x="191"/>
        <item x="219"/>
        <item x="51"/>
        <item x="196"/>
        <item x="202"/>
        <item x="140"/>
        <item x="221"/>
        <item x="230"/>
        <item x="58"/>
        <item x="20"/>
        <item x="147"/>
        <item x="22"/>
        <item x="9"/>
        <item x="110"/>
        <item x="24"/>
        <item x="69"/>
        <item x="81"/>
        <item x="128"/>
        <item x="220"/>
        <item x="231"/>
        <item x="74"/>
        <item x="173"/>
        <item x="57"/>
        <item x="142"/>
        <item x="21"/>
        <item x="212"/>
        <item x="17"/>
        <item x="112"/>
        <item x="199"/>
        <item x="113"/>
        <item x="8"/>
        <item x="52"/>
        <item x="198"/>
        <item x="223"/>
        <item x="200"/>
        <item x="94"/>
        <item x="145"/>
        <item x="59"/>
        <item x="5"/>
        <item x="97"/>
        <item x="195"/>
        <item x="78"/>
        <item x="154"/>
        <item x="54"/>
        <item x="95"/>
        <item x="23"/>
        <item x="84"/>
        <item x="183"/>
        <item x="62"/>
        <item x="146"/>
        <item x="10"/>
        <item x="168"/>
        <item x="205"/>
        <item x="222"/>
        <item x="233"/>
        <item x="213"/>
        <item x="30"/>
        <item x="136"/>
        <item x="100"/>
        <item x="101"/>
        <item x="133"/>
        <item x="50"/>
        <item x="26"/>
        <item x="135"/>
        <item x="14"/>
        <item x="105"/>
        <item x="162"/>
        <item x="16"/>
        <item x="175"/>
        <item x="99"/>
        <item x="56"/>
        <item x="92"/>
        <item x="157"/>
        <item x="68"/>
        <item x="88"/>
        <item x="167"/>
        <item x="45"/>
        <item x="77"/>
        <item x="34"/>
        <item x="86"/>
        <item x="89"/>
        <item x="186"/>
        <item x="108"/>
        <item x="85"/>
        <item x="104"/>
        <item x="207"/>
        <item x="36"/>
        <item x="96"/>
        <item x="80"/>
        <item x="28"/>
        <item x="98"/>
        <item x="11"/>
        <item x="44"/>
        <item x="201"/>
        <item x="43"/>
        <item x="176"/>
        <item x="72"/>
        <item x="32"/>
        <item x="42"/>
        <item x="172"/>
        <item x="103"/>
        <item x="35"/>
        <item x="49"/>
        <item x="209"/>
        <item x="19"/>
        <item x="217"/>
        <item x="232"/>
        <item x="210"/>
        <item x="130"/>
        <item x="71"/>
        <item x="192"/>
        <item x="25"/>
        <item x="76"/>
        <item x="185"/>
        <item x="178"/>
        <item x="184"/>
        <item x="46"/>
        <item x="118"/>
        <item x="179"/>
        <item x="171"/>
        <item x="129"/>
        <item x="163"/>
        <item x="193"/>
        <item x="194"/>
        <item x="228"/>
        <item x="180"/>
        <item x="190"/>
        <item x="189"/>
        <item x="38"/>
        <item x="115"/>
        <item x="0"/>
        <item t="default"/>
      </items>
    </pivotField>
    <pivotField showAll="0"/>
    <pivotField axis="axisRow" showAll="0">
      <items count="9">
        <item h="1" m="1" x="6"/>
        <item x="3"/>
        <item x="2"/>
        <item x="4"/>
        <item x="5"/>
        <item h="1" m="1" x="7"/>
        <item x="1"/>
        <item h="1" x="0"/>
        <item t="default"/>
      </items>
    </pivotField>
    <pivotField showAll="0">
      <items count="19">
        <item x="1"/>
        <item x="2"/>
        <item x="3"/>
        <item x="4"/>
        <item x="5"/>
        <item x="6"/>
        <item x="8"/>
        <item x="9"/>
        <item x="7"/>
        <item x="10"/>
        <item x="11"/>
        <item x="12"/>
        <item x="13"/>
        <item x="14"/>
        <item x="15"/>
        <item x="16"/>
        <item x="17"/>
        <item x="0"/>
        <item t="default"/>
      </items>
    </pivotField>
    <pivotField showAll="0"/>
    <pivotField showAll="0"/>
    <pivotField dataField="1" showAll="0"/>
    <pivotField showAll="0"/>
    <pivotField axis="axisCol" showAll="0">
      <items count="6">
        <item x="3"/>
        <item x="2"/>
        <item x="4"/>
        <item x="1"/>
        <item x="0"/>
        <item t="default"/>
      </items>
    </pivotField>
    <pivotField showAll="0"/>
    <pivotField showAll="0"/>
    <pivotField showAll="0"/>
    <pivotField showAll="0"/>
    <pivotField showAll="0"/>
    <pivotField showAll="0"/>
    <pivotField showAll="0"/>
    <pivotField showAll="0"/>
  </pivotFields>
  <rowFields count="1">
    <field x="4"/>
  </rowFields>
  <rowItems count="6">
    <i>
      <x v="1"/>
    </i>
    <i>
      <x v="2"/>
    </i>
    <i>
      <x v="3"/>
    </i>
    <i>
      <x v="4"/>
    </i>
    <i>
      <x v="6"/>
    </i>
    <i t="grand">
      <x/>
    </i>
  </rowItems>
  <colFields count="1">
    <field x="10"/>
  </colFields>
  <colItems count="5">
    <i>
      <x/>
    </i>
    <i>
      <x v="1"/>
    </i>
    <i>
      <x v="2"/>
    </i>
    <i>
      <x v="3"/>
    </i>
    <i t="grand">
      <x/>
    </i>
  </colItems>
  <dataFields count="1">
    <dataField name="Cuenta de MES ESTIMADO DE _x000a_INICIO DEL PROCESO" fld="8" subtotal="count" baseField="0" baseItem="0"/>
  </dataFields>
  <formats count="23">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10" type="button" dataOnly="0" labelOnly="1" outline="0" axis="axisCol" fieldPosition="0"/>
    </format>
    <format dxfId="99">
      <pivotArea type="topRight" dataOnly="0" labelOnly="1" outline="0" fieldPosition="0"/>
    </format>
    <format dxfId="98">
      <pivotArea field="4" type="button" dataOnly="0" labelOnly="1" outline="0" axis="axisRow" fieldPosition="0"/>
    </format>
    <format dxfId="97">
      <pivotArea dataOnly="0" labelOnly="1" fieldPosition="0">
        <references count="1">
          <reference field="4" count="0"/>
        </references>
      </pivotArea>
    </format>
    <format dxfId="96">
      <pivotArea dataOnly="0" labelOnly="1" grandRow="1" outline="0" fieldPosition="0"/>
    </format>
    <format dxfId="95">
      <pivotArea dataOnly="0" labelOnly="1" fieldPosition="0">
        <references count="1">
          <reference field="10" count="4">
            <x v="0"/>
            <x v="1"/>
            <x v="2"/>
            <x v="3"/>
          </reference>
        </references>
      </pivotArea>
    </format>
    <format dxfId="94">
      <pivotArea dataOnly="0" labelOnly="1" grandCol="1" outline="0"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10" type="button" dataOnly="0" labelOnly="1" outline="0" axis="axisCol" fieldPosition="0"/>
    </format>
    <format dxfId="89">
      <pivotArea type="topRight" dataOnly="0" labelOnly="1" outline="0" fieldPosition="0"/>
    </format>
    <format dxfId="88">
      <pivotArea field="4" type="button" dataOnly="0" labelOnly="1" outline="0" axis="axisRow" fieldPosition="0"/>
    </format>
    <format dxfId="87">
      <pivotArea dataOnly="0" labelOnly="1" fieldPosition="0">
        <references count="1">
          <reference field="4" count="0"/>
        </references>
      </pivotArea>
    </format>
    <format dxfId="86">
      <pivotArea dataOnly="0" labelOnly="1" grandRow="1" outline="0" fieldPosition="0"/>
    </format>
    <format dxfId="85">
      <pivotArea dataOnly="0" labelOnly="1" fieldPosition="0">
        <references count="1">
          <reference field="10" count="4">
            <x v="0"/>
            <x v="1"/>
            <x v="2"/>
            <x v="3"/>
          </reference>
        </references>
      </pivotArea>
    </format>
    <format dxfId="84">
      <pivotArea dataOnly="0" labelOnly="1" grandCol="1" outline="0" fieldPosition="0"/>
    </format>
    <format dxfId="83">
      <pivotArea field="4" type="button" dataOnly="0" labelOnly="1" outline="0" axis="axisRow" fieldPosition="0"/>
    </format>
    <format dxfId="82">
      <pivotArea dataOnly="0" labelOnly="1" fieldPosition="0">
        <references count="1">
          <reference field="10" count="4">
            <x v="0"/>
            <x v="1"/>
            <x v="2"/>
            <x v="3"/>
          </reference>
        </references>
      </pivotArea>
    </format>
    <format dxfId="81">
      <pivotArea dataOnly="0" labelOnly="1" grandCol="1" outline="0" fieldPosition="0"/>
    </format>
  </formats>
  <chartFormats count="5">
    <chartFormat chart="8" format="0" series="1">
      <pivotArea type="data" outline="0" fieldPosition="0">
        <references count="2">
          <reference field="4294967294" count="1" selected="0">
            <x v="0"/>
          </reference>
          <reference field="10" count="1" selected="0">
            <x v="0"/>
          </reference>
        </references>
      </pivotArea>
    </chartFormat>
    <chartFormat chart="8" format="1" series="1">
      <pivotArea type="data" outline="0" fieldPosition="0">
        <references count="2">
          <reference field="4294967294" count="1" selected="0">
            <x v="0"/>
          </reference>
          <reference field="10" count="1" selected="0">
            <x v="1"/>
          </reference>
        </references>
      </pivotArea>
    </chartFormat>
    <chartFormat chart="8" format="2" series="1">
      <pivotArea type="data" outline="0" fieldPosition="0">
        <references count="2">
          <reference field="4294967294" count="1" selected="0">
            <x v="0"/>
          </reference>
          <reference field="10" count="1" selected="0">
            <x v="2"/>
          </reference>
        </references>
      </pivotArea>
    </chartFormat>
    <chartFormat chart="8" format="3" series="1">
      <pivotArea type="data" outline="0" fieldPosition="0">
        <references count="2">
          <reference field="4294967294" count="1" selected="0">
            <x v="0"/>
          </reference>
          <reference field="10" count="1" selected="0">
            <x v="3"/>
          </reference>
        </references>
      </pivotArea>
    </chartFormat>
    <chartFormat chart="8" format="4" series="1">
      <pivotArea type="data" outline="0" fieldPosition="0">
        <references count="2">
          <reference field="4294967294" count="1" selected="0">
            <x v="0"/>
          </reference>
          <reference field="10" count="1" selected="0">
            <x v="4"/>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317D319-C992-4756-9966-37FFC2EF4C11}" name="TablaDinámica8"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4:E23" firstHeaderRow="0" firstDataRow="1" firstDataCol="1"/>
  <pivotFields count="19">
    <pivotField showAll="0"/>
    <pivotField showAll="0"/>
    <pivotField showAll="0"/>
    <pivotField showAll="0"/>
    <pivotField showAll="0">
      <items count="9">
        <item m="1" x="6"/>
        <item x="3"/>
        <item x="2"/>
        <item x="4"/>
        <item x="5"/>
        <item m="1" x="7"/>
        <item x="1"/>
        <item x="0"/>
        <item t="default"/>
      </items>
    </pivotField>
    <pivotField axis="axisRow" showAll="0">
      <items count="19">
        <item x="1"/>
        <item x="2"/>
        <item x="3"/>
        <item x="4"/>
        <item x="5"/>
        <item x="6"/>
        <item x="8"/>
        <item x="9"/>
        <item x="7"/>
        <item x="10"/>
        <item x="11"/>
        <item x="12"/>
        <item x="13"/>
        <item x="14"/>
        <item x="15"/>
        <item x="16"/>
        <item x="17"/>
        <item x="0"/>
        <item t="default"/>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s>
  <rowFields count="1">
    <field x="5"/>
  </rowFields>
  <rowItems count="19">
    <i>
      <x/>
    </i>
    <i>
      <x v="1"/>
    </i>
    <i>
      <x v="2"/>
    </i>
    <i>
      <x v="3"/>
    </i>
    <i>
      <x v="4"/>
    </i>
    <i>
      <x v="5"/>
    </i>
    <i>
      <x v="6"/>
    </i>
    <i>
      <x v="7"/>
    </i>
    <i>
      <x v="8"/>
    </i>
    <i>
      <x v="9"/>
    </i>
    <i>
      <x v="10"/>
    </i>
    <i>
      <x v="11"/>
    </i>
    <i>
      <x v="12"/>
    </i>
    <i>
      <x v="13"/>
    </i>
    <i>
      <x v="14"/>
    </i>
    <i>
      <x v="15"/>
    </i>
    <i>
      <x v="16"/>
    </i>
    <i>
      <x v="17"/>
    </i>
    <i t="grand">
      <x/>
    </i>
  </rowItems>
  <colFields count="1">
    <field x="-2"/>
  </colFields>
  <colItems count="3">
    <i>
      <x/>
    </i>
    <i i="1">
      <x v="1"/>
    </i>
    <i i="2">
      <x v="2"/>
    </i>
  </colItems>
  <dataFields count="3">
    <dataField name="Suma de VALOR TOTAL " fld="14" baseField="5" baseItem="0"/>
    <dataField name="Suma de VALOR RADICADO AL FEI" fld="15" baseField="5" baseItem="0"/>
    <dataField name="Suma de ESTADO FINAL VALOR TOTAL RADICADO" fld="16" baseField="5" baseItem="0"/>
  </dataFields>
  <formats count="2">
    <format dxfId="80">
      <pivotArea collapsedLevelsAreSubtotals="1" fieldPosition="0">
        <references count="1">
          <reference field="5" count="0"/>
        </references>
      </pivotArea>
    </format>
    <format dxfId="79">
      <pivotArea grandRow="1" outline="0" collapsedLevelsAreSubtotals="1" fieldPosition="0"/>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ÓDIGO" xr10:uid="{0E964312-A1F2-4BF5-801D-2257DB73DDBF}" sourceName="CÓDIGO">
  <pivotTables>
    <pivotTable tabId="7" name="TablaDinámica7"/>
  </pivotTables>
  <data>
    <tabular pivotCacheId="2122161287">
      <items count="285">
        <i x="1" s="1"/>
        <i x="10" s="1"/>
        <i x="11" s="1"/>
        <i x="12" s="1"/>
        <i x="13" s="1"/>
        <i x="14" s="1"/>
        <i x="15" s="1"/>
        <i x="16" s="1"/>
        <i x="17" s="1"/>
        <i x="18" s="1"/>
        <i x="19" s="1"/>
        <i x="2" s="1"/>
        <i x="20" s="1"/>
        <i x="21" s="1"/>
        <i x="22" s="1"/>
        <i x="23" s="1"/>
        <i x="24" s="1"/>
        <i x="25" s="1"/>
        <i x="26" s="1"/>
        <i x="27" s="1"/>
        <i x="28" s="1"/>
        <i x="3" s="1"/>
        <i x="4" s="1"/>
        <i x="5" s="1"/>
        <i x="6" s="1"/>
        <i x="7" s="1"/>
        <i x="8" s="1"/>
        <i x="9" s="1"/>
        <i x="29" s="1"/>
        <i x="30" s="1"/>
        <i x="31" s="1"/>
        <i x="32" s="1"/>
        <i x="33" s="1"/>
        <i x="34" s="1"/>
        <i x="35" s="1"/>
        <i x="36" s="1"/>
        <i x="37" s="1"/>
        <i x="38" s="1"/>
        <i x="45" s="1"/>
        <i x="46" s="1"/>
        <i x="47" s="1"/>
        <i x="48" s="1"/>
        <i x="49" s="1"/>
        <i x="50" s="1"/>
        <i x="39" s="1"/>
        <i x="51" s="1"/>
        <i x="52" s="1"/>
        <i x="53" s="1"/>
        <i x="54" s="1"/>
        <i x="55" s="1"/>
        <i x="56" s="1"/>
        <i x="57" s="1"/>
        <i x="40" s="1"/>
        <i x="58" s="1"/>
        <i x="59" s="1"/>
        <i x="60" s="1"/>
        <i x="61" s="1"/>
        <i x="62" s="1"/>
        <i x="63" s="1"/>
        <i x="64" s="1"/>
        <i x="65" s="1"/>
        <i x="41" s="1"/>
        <i x="66" s="1"/>
        <i x="67" s="1"/>
        <i x="68" s="1"/>
        <i x="69" s="1"/>
        <i x="70" s="1"/>
        <i x="71" s="1"/>
        <i x="72" s="1"/>
        <i x="73" s="1"/>
        <i x="74" s="1"/>
        <i x="75" s="1"/>
        <i x="76" s="1"/>
        <i x="77" s="1"/>
        <i x="78" s="1"/>
        <i x="79" s="1"/>
        <i x="42" s="1"/>
        <i x="43" s="1"/>
        <i x="44" s="1"/>
        <i x="80" s="1"/>
        <i x="89" s="1"/>
        <i x="90" s="1"/>
        <i x="91" s="1"/>
        <i x="92" s="1"/>
        <i x="93" s="1"/>
        <i x="94" s="1"/>
        <i x="95" s="1"/>
        <i x="96" s="1"/>
        <i x="97" s="1"/>
        <i x="98" s="1"/>
        <i x="81" s="1"/>
        <i x="99" s="1"/>
        <i x="100" s="1"/>
        <i x="101" s="1"/>
        <i x="102" s="1"/>
        <i x="103" s="1"/>
        <i x="104" s="1"/>
        <i x="105" s="1"/>
        <i x="106" s="1"/>
        <i x="107" s="1"/>
        <i x="108" s="1"/>
        <i x="82" s="1"/>
        <i x="109" s="1"/>
        <i x="110" s="1"/>
        <i x="111" s="1"/>
        <i x="112" s="1"/>
        <i x="113" s="1"/>
        <i x="114" s="1"/>
        <i x="115" s="1"/>
        <i x="116" s="1"/>
        <i x="117" s="1"/>
        <i x="118" s="1"/>
        <i x="83" s="1"/>
        <i x="119" s="1"/>
        <i x="120" s="1"/>
        <i x="121" s="1"/>
        <i x="122" s="1"/>
        <i x="123" s="1"/>
        <i x="84" s="1"/>
        <i x="85" s="1"/>
        <i x="86" s="1"/>
        <i x="87" s="1"/>
        <i x="88" s="1"/>
        <i x="124" s="1"/>
        <i x="125" s="1"/>
        <i x="126" s="1"/>
        <i x="127" s="1"/>
        <i x="128" s="1"/>
        <i x="129" s="1"/>
        <i x="138" s="1"/>
        <i x="139" s="1"/>
        <i x="140" s="1"/>
        <i x="141" s="1"/>
        <i x="142" s="1"/>
        <i x="143" s="1"/>
        <i x="144" s="1"/>
        <i x="145" s="1"/>
        <i x="146" s="1"/>
        <i x="147" s="1"/>
        <i x="130" s="1"/>
        <i x="148" s="1"/>
        <i x="149" s="1"/>
        <i x="150" s="1"/>
        <i x="151" s="1"/>
        <i x="152" s="1"/>
        <i x="153" s="1"/>
        <i x="154" s="1"/>
        <i x="155" s="1"/>
        <i x="156" s="1"/>
        <i x="157" s="1"/>
        <i x="131" s="1"/>
        <i x="158" s="1"/>
        <i x="159" s="1"/>
        <i x="160" s="1"/>
        <i x="161" s="1"/>
        <i x="162" s="1"/>
        <i x="163" s="1"/>
        <i x="164" s="1"/>
        <i x="165" s="1"/>
        <i x="166" s="1"/>
        <i x="132" s="1"/>
        <i x="167" s="1"/>
        <i x="168" s="1"/>
        <i x="169" s="1"/>
        <i x="170" s="1"/>
        <i x="171" s="1"/>
        <i x="172" s="1"/>
        <i x="173" s="1"/>
        <i x="174" s="1"/>
        <i x="133" s="1"/>
        <i x="134" s="1"/>
        <i x="135" s="1"/>
        <i x="136" s="1"/>
        <i x="137" s="1"/>
        <i x="175" s="1"/>
        <i x="184" s="1"/>
        <i x="185" s="1"/>
        <i x="186" s="1"/>
        <i x="176" s="1"/>
        <i x="177" s="1"/>
        <i x="178" s="1"/>
        <i x="179" s="1"/>
        <i x="180" s="1"/>
        <i x="181" s="1"/>
        <i x="182" s="1"/>
        <i x="183" s="1"/>
        <i x="187" s="1"/>
        <i x="196" s="1"/>
        <i x="197" s="1"/>
        <i x="198" s="1"/>
        <i x="188" s="1"/>
        <i x="199" s="1"/>
        <i x="200" s="1"/>
        <i x="201" s="1"/>
        <i x="202" s="1"/>
        <i x="203" s="1"/>
        <i x="204" s="1"/>
        <i x="205" s="1"/>
        <i x="189" s="1"/>
        <i x="206" s="1"/>
        <i x="207" s="1"/>
        <i x="208" s="1"/>
        <i x="209" s="1"/>
        <i x="210" s="1"/>
        <i x="211" s="1"/>
        <i x="212" s="1"/>
        <i x="213" s="1"/>
        <i x="214" s="1"/>
        <i x="190" s="1"/>
        <i x="215" s="1"/>
        <i x="216" s="1"/>
        <i x="191" s="1"/>
        <i x="192" s="1"/>
        <i x="193" s="1"/>
        <i x="194" s="1"/>
        <i x="195" s="1"/>
        <i x="217" s="1"/>
        <i x="218" s="1"/>
        <i x="227" s="1"/>
        <i x="228" s="1"/>
        <i x="229" s="1"/>
        <i x="230" s="1"/>
        <i x="231" s="1"/>
        <i x="232" s="1"/>
        <i x="233" s="1"/>
        <i x="219" s="1"/>
        <i x="220" s="1"/>
        <i x="221" s="1"/>
        <i x="222" s="1"/>
        <i x="223" s="1"/>
        <i x="224" s="1"/>
        <i x="225" s="1"/>
        <i x="226" s="1"/>
        <i x="242" s="1"/>
        <i x="243" s="1"/>
        <i x="244" s="1"/>
        <i x="245" s="1"/>
        <i x="246" s="1"/>
        <i x="247" s="1"/>
        <i x="248" s="1"/>
        <i x="249" s="1"/>
        <i x="234" s="1"/>
        <i x="250" s="1"/>
        <i x="251" s="1"/>
        <i x="252" s="1"/>
        <i x="253" s="1"/>
        <i x="235" s="1"/>
        <i x="236" s="1"/>
        <i x="237" s="1"/>
        <i x="238" s="1"/>
        <i x="239" s="1"/>
        <i x="240" s="1"/>
        <i x="241" s="1"/>
        <i x="254" s="1"/>
        <i x="255" s="1"/>
        <i x="256" s="1"/>
        <i x="257" s="1"/>
        <i x="258" s="1"/>
        <i x="259" s="1"/>
        <i x="260" s="1"/>
        <i x="261" s="1"/>
        <i x="262" s="1"/>
        <i x="263" s="1"/>
        <i x="264" s="1"/>
        <i x="273" s="1"/>
        <i x="274" s="1"/>
        <i x="275" s="1"/>
        <i x="276" s="1"/>
        <i x="277" s="1"/>
        <i x="278" s="1"/>
        <i x="279" s="1"/>
        <i x="280" s="1"/>
        <i x="281" s="1"/>
        <i x="282" s="1"/>
        <i x="265" s="1"/>
        <i x="283" s="1"/>
        <i x="284" s="1"/>
        <i x="266" s="1"/>
        <i x="267" s="1"/>
        <i x="268" s="1"/>
        <i x="269" s="1"/>
        <i x="270" s="1"/>
        <i x="271" s="1"/>
        <i x="272" s="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SCRIPCIÓN_PROCESO_EN_BASE_DE_RADICACIÓN" xr10:uid="{6C51F792-B785-492C-82ED-E1F982949F23}" sourceName="DESCRIPCIÓN PROCESO EN BASE DE RADICACIÓN">
  <pivotTables>
    <pivotTable tabId="7" name="TablaDinámica7"/>
  </pivotTables>
  <data>
    <tabular pivotCacheId="2122161287">
      <items count="234">
        <i x="160" s="1"/>
        <i x="216" s="1"/>
        <i x="164" s="1"/>
        <i x="152" s="1"/>
        <i x="61" s="1"/>
        <i x="188" s="1"/>
        <i x="161" s="1"/>
        <i x="149" s="1"/>
        <i x="150" s="1"/>
        <i x="165" s="1"/>
        <i x="4" s="1"/>
        <i x="29" s="1"/>
        <i x="215" s="1"/>
        <i x="2" s="1"/>
        <i x="182" s="1"/>
        <i x="122" s="1"/>
        <i x="153" s="1"/>
        <i x="91" s="1"/>
        <i x="226" s="1"/>
        <i x="155" s="1"/>
        <i x="123" s="1"/>
        <i x="134" s="1"/>
        <i x="126" s="1"/>
        <i x="125" s="1"/>
        <i x="121" s="1"/>
        <i x="156" s="1"/>
        <i x="225" s="1"/>
        <i x="224" s="1"/>
        <i x="6" s="1"/>
        <i x="7" s="1"/>
        <i x="90" s="1"/>
        <i x="144" s="1"/>
        <i x="102" s="1"/>
        <i x="116" s="1"/>
        <i x="15" s="1"/>
        <i x="139" s="1"/>
        <i x="137" s="1"/>
        <i x="143" s="1"/>
        <i x="218" s="1"/>
        <i x="229" s="1"/>
        <i x="127" s="1"/>
        <i x="166" s="1"/>
        <i x="177" s="1"/>
        <i x="114" s="1"/>
        <i x="55" s="1"/>
        <i x="158" s="1"/>
        <i x="64" s="1"/>
        <i x="187" s="1"/>
        <i x="87" s="1"/>
        <i x="124" s="1"/>
        <i x="48" s="1"/>
        <i x="204" s="1"/>
        <i x="159" s="1"/>
        <i x="65" s="1"/>
        <i x="27" s="1"/>
        <i x="119" s="1"/>
        <i x="73" s="1"/>
        <i x="37" s="1"/>
        <i x="75" s="1"/>
        <i x="3" s="1"/>
        <i x="18" s="1"/>
        <i x="206" s="1"/>
        <i x="148" s="1"/>
        <i x="111" s="1"/>
        <i x="39" s="1"/>
        <i x="181" s="1"/>
        <i x="120" s="1"/>
        <i x="1" s="1"/>
        <i x="132" s="1"/>
        <i x="214" s="1"/>
        <i x="138" s="1"/>
        <i x="31" s="1"/>
        <i x="174" s="1"/>
        <i x="169" s="1"/>
        <i x="109" s="1"/>
        <i x="141" s="1"/>
        <i x="67" s="1"/>
        <i x="53" s="1"/>
        <i x="170" s="1"/>
        <i x="227" s="1"/>
        <i x="203" s="1"/>
        <i x="33" s="1"/>
        <i x="41" s="1"/>
        <i x="66" s="1"/>
        <i x="83" s="1"/>
        <i x="47" s="1"/>
        <i x="79" s="1"/>
        <i x="70" s="1"/>
        <i x="63" s="1"/>
        <i x="60" s="1"/>
        <i x="197" s="1"/>
        <i x="13" s="1"/>
        <i x="107" s="1"/>
        <i x="211" s="1"/>
        <i x="12" s="1"/>
        <i x="93" s="1"/>
        <i x="40" s="1"/>
        <i x="208" s="1"/>
        <i x="151" s="1"/>
        <i x="82" s="1"/>
        <i x="131" s="1"/>
        <i x="106" s="1"/>
        <i x="117" s="1"/>
        <i x="191" s="1"/>
        <i x="219" s="1"/>
        <i x="51" s="1"/>
        <i x="196" s="1"/>
        <i x="202" s="1"/>
        <i x="140" s="1"/>
        <i x="221" s="1"/>
        <i x="230" s="1"/>
        <i x="58" s="1"/>
        <i x="20" s="1"/>
        <i x="147" s="1"/>
        <i x="22" s="1"/>
        <i x="9" s="1"/>
        <i x="110" s="1"/>
        <i x="24" s="1"/>
        <i x="69" s="1"/>
        <i x="81" s="1"/>
        <i x="128" s="1"/>
        <i x="220" s="1"/>
        <i x="231" s="1"/>
        <i x="74" s="1"/>
        <i x="173" s="1"/>
        <i x="57" s="1"/>
        <i x="142" s="1"/>
        <i x="21" s="1"/>
        <i x="212" s="1"/>
        <i x="17" s="1"/>
        <i x="112" s="1"/>
        <i x="199" s="1"/>
        <i x="113" s="1"/>
        <i x="8" s="1"/>
        <i x="52" s="1"/>
        <i x="198" s="1"/>
        <i x="223" s="1"/>
        <i x="200" s="1"/>
        <i x="94" s="1"/>
        <i x="145" s="1"/>
        <i x="59" s="1"/>
        <i x="5" s="1"/>
        <i x="97" s="1"/>
        <i x="195" s="1"/>
        <i x="78" s="1"/>
        <i x="154" s="1"/>
        <i x="54" s="1"/>
        <i x="95" s="1"/>
        <i x="23" s="1"/>
        <i x="84" s="1"/>
        <i x="183" s="1"/>
        <i x="62" s="1"/>
        <i x="146" s="1"/>
        <i x="10" s="1"/>
        <i x="168" s="1"/>
        <i x="205" s="1"/>
        <i x="222" s="1"/>
        <i x="233" s="1"/>
        <i x="213" s="1"/>
        <i x="30" s="1"/>
        <i x="136" s="1"/>
        <i x="100" s="1"/>
        <i x="101" s="1"/>
        <i x="133" s="1"/>
        <i x="50" s="1"/>
        <i x="26" s="1"/>
        <i x="135" s="1"/>
        <i x="14" s="1"/>
        <i x="105" s="1"/>
        <i x="162" s="1"/>
        <i x="16" s="1"/>
        <i x="175" s="1"/>
        <i x="99" s="1"/>
        <i x="56" s="1"/>
        <i x="92" s="1"/>
        <i x="157" s="1"/>
        <i x="68" s="1"/>
        <i x="88" s="1"/>
        <i x="167" s="1"/>
        <i x="45" s="1"/>
        <i x="77" s="1"/>
        <i x="34" s="1"/>
        <i x="86" s="1"/>
        <i x="89" s="1"/>
        <i x="186" s="1"/>
        <i x="108" s="1"/>
        <i x="85" s="1"/>
        <i x="104" s="1"/>
        <i x="207" s="1"/>
        <i x="36" s="1"/>
        <i x="96" s="1"/>
        <i x="80" s="1"/>
        <i x="28" s="1"/>
        <i x="98" s="1"/>
        <i x="11" s="1"/>
        <i x="44" s="1"/>
        <i x="201" s="1"/>
        <i x="43" s="1"/>
        <i x="176" s="1"/>
        <i x="72" s="1"/>
        <i x="32" s="1"/>
        <i x="42" s="1"/>
        <i x="172" s="1"/>
        <i x="103" s="1"/>
        <i x="35" s="1"/>
        <i x="49" s="1"/>
        <i x="209" s="1"/>
        <i x="19" s="1"/>
        <i x="217" s="1"/>
        <i x="232" s="1"/>
        <i x="210" s="1"/>
        <i x="130" s="1"/>
        <i x="71" s="1"/>
        <i x="192" s="1"/>
        <i x="25" s="1"/>
        <i x="76" s="1"/>
        <i x="185" s="1"/>
        <i x="178" s="1"/>
        <i x="184" s="1"/>
        <i x="46" s="1"/>
        <i x="118" s="1"/>
        <i x="179" s="1"/>
        <i x="171" s="1"/>
        <i x="129" s="1"/>
        <i x="163" s="1"/>
        <i x="193" s="1"/>
        <i x="194" s="1"/>
        <i x="228" s="1"/>
        <i x="180" s="1"/>
        <i x="190" s="1"/>
        <i x="189" s="1"/>
        <i x="38" s="1"/>
        <i x="115" s="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1" xr10:uid="{A38E6AF1-83C6-4CCD-AE95-2F4664AB7BF8}" sourceName="PROYECTO/SIFI">
  <pivotTables>
    <pivotTable tabId="7" name="TablaDinámica7"/>
  </pivotTables>
  <data>
    <tabular pivotCacheId="2122161287">
      <items count="18">
        <i x="1" s="1"/>
        <i x="2" s="1"/>
        <i x="3" s="1"/>
        <i x="4" s="1"/>
        <i x="5" s="1"/>
        <i x="6" s="1"/>
        <i x="8" s="1"/>
        <i x="9" s="1"/>
        <i x="7" s="1"/>
        <i x="10" s="1"/>
        <i x="11" s="1"/>
        <i x="12" s="1"/>
        <i x="13" s="1"/>
        <i x="14" s="1"/>
        <i x="15" s="1"/>
        <i x="16" s="1"/>
        <i x="17" s="1"/>
        <i x="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ACTUAL_DEL_PROCESO" xr10:uid="{6C389AF0-520D-48CB-9E46-269BCA35F117}" sourceName="ESTADO ACTUAL DEL PROCESO">
  <pivotTables>
    <pivotTable tabId="7" name="TablaDinámica7"/>
  </pivotTables>
  <data>
    <tabular pivotCacheId="2122161287">
      <items count="5">
        <i x="3" s="1"/>
        <i x="2" s="1"/>
        <i x="4" s="1"/>
        <i x="1" s="1"/>
        <i x="0"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IRECCIÓN_SOLICITANTE" xr10:uid="{2F87BA3A-C041-423A-8929-000611593EC3}" sourceName="DIRECCIÓN SOLICITANTE">
  <pivotTables>
    <pivotTable tabId="4" name="TablaDinámica8"/>
  </pivotTables>
  <data>
    <tabular pivotCacheId="2122161287">
      <items count="8">
        <i x="3" s="1"/>
        <i x="2" s="1"/>
        <i x="4" s="1"/>
        <i x="5" s="1"/>
        <i x="1" s="1"/>
        <i x="6" s="1" nd="1"/>
        <i x="7" s="1" nd="1"/>
        <i x="0"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 xr10:uid="{47C89106-4D70-43FE-8264-D7BBF9D648D4}" sourceName="PROYECTO/SIFI">
  <pivotTables>
    <pivotTable tabId="4" name="TablaDinámica8"/>
  </pivotTables>
  <data>
    <tabular pivotCacheId="2122161287">
      <items count="18">
        <i x="1" s="1"/>
        <i x="2" s="1"/>
        <i x="3" s="1"/>
        <i x="4" s="1"/>
        <i x="5" s="1"/>
        <i x="6" s="1"/>
        <i x="8" s="1"/>
        <i x="9" s="1"/>
        <i x="7" s="1"/>
        <i x="10" s="1"/>
        <i x="11" s="1"/>
        <i x="12" s="1"/>
        <i x="13" s="1"/>
        <i x="14" s="1"/>
        <i x="15" s="1"/>
        <i x="16" s="1"/>
        <i x="17" s="1"/>
        <i x="0"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IRECCIÓN_SOLICITANTE1" xr10:uid="{E71CCE6D-E7F7-47C7-BF06-10A7E9C83EC4}" sourceName="DIRECCIÓN SOLICITANTE">
  <pivotTables>
    <pivotTable tabId="7" name="TablaDinámica7"/>
  </pivotTables>
  <data>
    <tabular pivotCacheId="2122161287">
      <items count="8">
        <i x="3" s="1"/>
        <i x="2" s="1"/>
        <i x="4" s="1"/>
        <i x="5" s="1"/>
        <i x="1" s="1"/>
        <i x="6" nd="1"/>
        <i x="7" nd="1"/>
        <i x="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ÓDIGO" xr10:uid="{9D45EE66-AC9C-4AB5-A3F3-8DFC8DFD343F}" cache="SegmentaciónDeDatos_CÓDIGO" caption="CÓDIGO" style="SlicerStyleLight4" rowHeight="257175"/>
  <slicer name="DESCRIPCIÓN PROCESO EN BASE DE RADICACIÓN" xr10:uid="{4311CC6A-FFB2-4F16-AE29-0B6588F898CA}" cache="SegmentaciónDeDatos_DESCRIPCIÓN_PROCESO_EN_BASE_DE_RADICACIÓN" caption="DESCRIPCIÓN PROCESO EN BASE DE RADICACIÓN" style="SlicerStyleLight4" rowHeight="257175"/>
  <slicer name="PROYECTO/SIFI 1" xr10:uid="{F059163B-CBDB-427D-8CB3-55283AA807E3}" cache="SegmentaciónDeDatos_PROYECTO_SIFI1" caption="PROYECTO/SIFI" style="SlicerStyleLight4" rowHeight="257175"/>
  <slicer name="ESTADO ACTUAL DEL PROCESO" xr10:uid="{84BD3097-5F5A-475F-B1E1-AB064CBC1023}" cache="SegmentaciónDeDatos_ESTADO_ACTUAL_DEL_PROCESO" caption="ESTADO ACTUAL DEL PROCESO" style="SlicerStyleLight4" rowHeight="257175"/>
  <slicer name="DIRECCIÓN SOLICITANTE 1" xr10:uid="{D013CE20-16C2-4A37-AA17-AE3FE611A44F}" cache="SegmentaciónDeDatos_DIRECCIÓN_SOLICITANTE1" caption="DIRECCIÓN SOLICITANTE" style="SlicerStyleLight4" rowHeight="25717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RECCIÓN SOLICITANTE" xr10:uid="{39DFF4FE-2546-4E0F-9D54-A0E955BA02E2}" cache="SegmentaciónDeDatos_DIRECCIÓN_SOLICITANTE" caption="DIRECCIÓN SOLICITANTE" style="SlicerStyleLight4" rowHeight="257175"/>
  <slicer name="PROYECTO/SIFI" xr10:uid="{8FDE198F-3837-4F55-AE72-5242A33EAAE1}" cache="SegmentaciónDeDatos_PROYECTO_SIFI" caption="PROYECTO/SIFI" style="SlicerStyleLight4"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041C48-019C-1849-8716-5AFDB77D5AEF}" name="T_PA" displayName="T_PA" ref="A10:L41" totalsRowShown="0" headerRowDxfId="156" dataDxfId="155" tableBorderDxfId="154">
  <autoFilter ref="A10:L41" xr:uid="{EC041C48-019C-1849-8716-5AFDB77D5AEF}"/>
  <tableColumns count="12">
    <tableColumn id="2" xr3:uid="{7CBE8424-189D-ED40-ADAB-729E45E23B7A}" name="CÓDIGO" dataDxfId="153"/>
    <tableColumn id="1" xr3:uid="{6951201B-FD14-D04E-B4F0-59DD259EEEAD}" name="DEPENDENCIA" dataDxfId="152"/>
    <tableColumn id="3" xr3:uid="{71F6B981-3EFF-AE4A-AB99-B433D23C0A0B}" name="PROYECTO/SIFI" dataDxfId="151"/>
    <tableColumn id="4" xr3:uid="{1CD598EC-918A-8D4A-BCC3-824A936FF2F3}" name="DESCRIPCIÓN / OBJETO" dataDxfId="150"/>
    <tableColumn id="5" xr3:uid="{1707DBAB-89DC-4A49-A368-BE696C6CC4E9}" name="TIPO DE GASTO" dataDxfId="149"/>
    <tableColumn id="13" xr3:uid="{B18CC079-1EEE-4D43-B778-8372216B142C}" name="OTROS " dataDxfId="148"/>
    <tableColumn id="6" xr3:uid="{A573B0CE-B442-6346-81C3-A8A960364508}" name="RUBRO PRESUPUESTAL" dataDxfId="147"/>
    <tableColumn id="7" xr3:uid="{3481F24C-1724-204E-BB7D-15858634CEAB}" name="OTROS  " dataDxfId="146"/>
    <tableColumn id="8" xr3:uid="{79B1AB1B-EBFA-6140-BF8F-20FEDE2839AD}" name="MES ESTIMADO DE _x000a_INICIO DEL PROCESO" dataDxfId="145"/>
    <tableColumn id="9" xr3:uid="{C6A2B454-2DBD-7C45-89B5-FA7AC04F0A19}" name="MODALIDAD_x000a_CONTRACTUAL" dataDxfId="144"/>
    <tableColumn id="10" xr3:uid="{89463476-245E-9144-94A5-FA44BF0100E4}" name="VALOR TOTAL _x000a_ESTIMADO" dataDxfId="143"/>
    <tableColumn id="11" xr3:uid="{A43FBA93-1559-6747-8881-5EA709CC9C80}" name="DATOS DE CONTACTO DEL RESPONSABLE" dataDxfId="1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E8964D5-4C2E-4D9B-BB9F-ECC52D749B1F}" name="T_PA9" displayName="T_PA9" ref="B10:T297" totalsRowShown="0" headerRowDxfId="141" dataDxfId="140" tableBorderDxfId="139">
  <autoFilter ref="B10:T297" xr:uid="{EC041C48-019C-1849-8716-5AFDB77D5AEF}">
    <filterColumn colId="9">
      <filters>
        <filter val="AGOSTO"/>
        <filter val="DICIEMBRE"/>
        <filter val="NOVIEMBRE"/>
        <filter val="OCTUBRE"/>
        <filter val="SEPTIEMBRE"/>
      </filters>
    </filterColumn>
    <filterColumn colId="14">
      <filters blank="1">
        <filter val="$ 1.477.000.000,00"/>
        <filter val="$ 1.624.155.000,00"/>
        <filter val="$ 1.800.000.000,00"/>
        <filter val="$ 10.000.000,00"/>
        <filter val="$ 10.500.000,00"/>
        <filter val="$ 10.600.000,00"/>
        <filter val="$ 103.200.000,00"/>
        <filter val="$ 105.000.000,00"/>
        <filter val="$ 105.235.675,00"/>
        <filter val="$ 11.000.000,00"/>
        <filter val="$ 11.550.000,00"/>
        <filter val="$ 12.000.000,00"/>
        <filter val="$ 126.760.000,00"/>
        <filter val="$ 13.300.000,00"/>
        <filter val="$ 13.500.000,00"/>
        <filter val="$ 139.773.120,00_x000a_"/>
        <filter val="$ 14.352.000,00"/>
        <filter val="$ 15.000.000,00"/>
        <filter val="$ 150.000.000,00"/>
        <filter val="$ 164.000.000,00"/>
        <filter val="$ 173.000.000,00"/>
        <filter val="$ 18.013.476,00"/>
        <filter val="$ 180.654.080,00"/>
        <filter val="$ 186.690.000,00"/>
        <filter val="$ 19.500.000,00"/>
        <filter val="$ 20.000.000,00"/>
        <filter val="$ 200.000.000,00"/>
        <filter val="$ 209.434.704,00"/>
        <filter val="$ 21.450.000,00"/>
        <filter val="$ 21.600.000,00"/>
        <filter val="$ 22.050.000,00"/>
        <filter val="$ 22.085.000,00"/>
        <filter val="$ 22.366.176,00"/>
        <filter val="$ 220.000.000,00"/>
        <filter val="$ 23.000.000,00"/>
        <filter val="$ 23.100.000,00"/>
        <filter val="$ 24.000.000,00"/>
        <filter val="$ 24.700.000,00"/>
        <filter val="$ 25.000.000,00"/>
        <filter val="$ 255.000.000,00"/>
        <filter val="$ 26.480.000,00"/>
        <filter val="$ 27.000.000,00"/>
        <filter val="$ 27.020.214,00"/>
        <filter val="$ 280.000.000,00"/>
        <filter val="$ 31.000.000,00"/>
        <filter val="$ 31.185.000,00"/>
        <filter val="$ 31.542.120,00"/>
        <filter val="$ 316.000.000,00"/>
        <filter val="$ 341.000.000,00"/>
        <filter val="$ 341.027.327,00"/>
        <filter val="$ 35.359.792,00"/>
        <filter val="$ 36.102.015,00"/>
        <filter val="$ 36.589.880,00"/>
        <filter val="$ 39.600.000,00"/>
        <filter val="$ 39.750.000,00"/>
        <filter val="$ 39.771.000,00"/>
        <filter val="$ 390.000.000,00"/>
        <filter val="$ 392.224.000,00"/>
        <filter val="$ 40.950.000,00"/>
        <filter val="$ 41.015.000,00"/>
        <filter val="$ 41.538.250,00"/>
        <filter val="$ 42.000.000,00"/>
        <filter val="$ 43.902.000"/>
        <filter val="$ 43.902.000,00"/>
        <filter val="$ 45.000.000,00"/>
        <filter val="$ 46.200.000,00"/>
        <filter val="$ 46.698.000,00"/>
        <filter val="$ 46.701.612,00"/>
        <filter val="$ 47.966.450,00"/>
        <filter val="$ 48.600.000,00"/>
        <filter val="$ 50.000.000,00"/>
        <filter val="$ 51.000.000,00"/>
        <filter val="$ 51.225.832,00"/>
        <filter val="$ 529.000.000,00"/>
        <filter val="$ 53.130.000,00"/>
        <filter val="$ 53.303.000,00"/>
        <filter val="$ 53.832.000,00"/>
        <filter val="$ 530.000.000,00"/>
        <filter val="$ 54.000.000,00"/>
        <filter val="$ 54.380.000,00"/>
        <filter val="$ 56.000.000,00"/>
        <filter val="$ 57.600.000,00"/>
        <filter val="$ 57.750.000,00"/>
        <filter val="$ 58.543.808,00"/>
        <filter val="$ 6.000.000,00"/>
        <filter val="$ 60.300.000,00"/>
        <filter val="$ 62.000.000,00"/>
        <filter val="$ 62.268.816,00"/>
        <filter val="$ 65.767.800,00"/>
        <filter val="$ 66.000.000,00"/>
        <filter val="$ 66.375.000,00"/>
        <filter val="$ 68.750.000,00"/>
        <filter val="$ 70.330.403,00"/>
        <filter val="$ 72.000.000,00"/>
        <filter val="$ 72.500.000,00"/>
        <filter val="$ 81.600.000,00"/>
        <filter val="$ 82.500.000,00"/>
        <filter val="$ 83.000.000,00"/>
        <filter val="$ 88.000.000,00"/>
        <filter val="$ 890.000.000,00"/>
        <filter val="$ 94.600.000,00"/>
        <filter val="$27.000.000"/>
      </filters>
    </filterColumn>
    <filterColumn colId="15">
      <filters>
        <filter val="-"/>
        <filter val="$ 1.624.155.000,00"/>
        <filter val="$ 10.500.000,00"/>
        <filter val="$ 10.600.000,00"/>
        <filter val="$ 103.200.000,00"/>
        <filter val="$ 104.244.000,00"/>
        <filter val="$ 105.000.000,00"/>
        <filter val="$ 11.550.000,00"/>
        <filter val="$ 126.760.000,00"/>
        <filter val="$ 13.300.000,00"/>
        <filter val="$ 13.500.000,00"/>
        <filter val="$ 139.773.120,00_x000a_"/>
        <filter val="$ 14.352.000,00"/>
        <filter val="$ 15.000.000,00"/>
        <filter val="$ 153.520.000,00"/>
        <filter val="$ 16.800.000,00"/>
        <filter val="$ 16.871.504,65"/>
        <filter val="$ 18.013.476,00"/>
        <filter val="$ 181.121.026,00"/>
        <filter val="$ 19.500.000,00"/>
        <filter val="$ 19.720.000,00"/>
        <filter val="$ 2.148.259.064,00"/>
        <filter val="$ 2.754.468.569,00"/>
        <filter val="$ 20.000.000,00"/>
        <filter val="$ 20.795.000,00"/>
        <filter val="$ 200.000.000,00"/>
        <filter val="$ 209.432.396,00"/>
        <filter val="$ 21.015.722,00"/>
        <filter val="$ 21.450.000,00"/>
        <filter val="$ 21.600.000,00"/>
        <filter val="$ 21.953.928,00"/>
        <filter val="$ 22.050.000,00"/>
        <filter val="$ 22.085.000,00"/>
        <filter val="$ 22.366.176,00"/>
        <filter val="$ 237.330.674,00"/>
        <filter val="$ 24.700.000,00"/>
        <filter val="$ 241.094.952,00"/>
        <filter val="$ 25.000.000,00"/>
        <filter val="$ 26.086.424,00"/>
        <filter val="$ 26.480.000,00"/>
        <filter val="$ 27.020.214,00"/>
        <filter val="$ 30.933.000,00"/>
        <filter val="$ 300.000.000,00"/>
        <filter val="$ 31.000.000,00"/>
        <filter val="$ 31.542.120,00"/>
        <filter val="$ 318.870.136,48"/>
        <filter val="$ 341.000.000,00"/>
        <filter val="$ 341.027.327,00"/>
        <filter val="$ 35.738.569,09"/>
        <filter val="$ 36.102.015,00"/>
        <filter val="$ 36.589.880,00"/>
        <filter val="$ 37.800.000,00"/>
        <filter val="$ 39.771.000,00"/>
        <filter val="$ 392.224.000,00"/>
        <filter val="$ 40.950.000,00"/>
        <filter val="$ 41.015.000,00"/>
        <filter val="$ 41.538.250,00"/>
        <filter val="$ 42.000.000,00"/>
        <filter val="$ 43.560.000,00"/>
        <filter val="$ 44.755.711,00"/>
        <filter val="$ 46.698.000,00"/>
        <filter val="$ 46.701.612,00"/>
        <filter val="$ 47.966.450,00"/>
        <filter val="$ 479.456.538,00"/>
        <filter val="$ 48.600.000,00"/>
        <filter val="$ 49.392.000,00"/>
        <filter val="$ 50.037.444,00"/>
        <filter val="$ 51.000.000,00"/>
        <filter val="$ 53.832.000,00"/>
        <filter val="$ 54.000.000,00"/>
        <filter val="$ 543.000.000,00"/>
        <filter val="$ 56.000.000,00"/>
        <filter val="$ 57.543.057,00"/>
        <filter val="$ 62.000.000,00"/>
        <filter val="$ 62.268.816,00"/>
        <filter val="$ 66.000.000,00"/>
        <filter val="$ 66.375.000,00"/>
        <filter val="$ 70.290.000,00"/>
        <filter val="$ 72.000.000,00"/>
        <filter val="$ 72.500.000,00"/>
        <filter val="$ 86.870.000,00"/>
        <filter val="$ 88.609.102,00"/>
        <filter val="$ 94.600.000,00"/>
        <filter val="$ 96.040.000,00"/>
      </filters>
    </filterColumn>
  </autoFilter>
  <tableColumns count="19">
    <tableColumn id="2" xr3:uid="{52CFE2AA-C63C-41A7-9B08-CF3D1E91469B}" name="CÓDIGO" dataDxfId="138"/>
    <tableColumn id="16" xr3:uid="{BB82E1F2-994C-4626-B092-81640F0FE923}" name="CONSECUTIVOS DE LOS PROYECTOS EJECUTADOS EN BASE DE RADICACIÓN" dataDxfId="137">
      <calculatedColumnFormula>_xlfn.XLOOKUP(T_PA9[[#This Row],[CÓDIGO]],'[2]BASE DE RADICACION 2'!$A$2:$A$668,'[2]BASE DE RADICACION 2'!$B$2:$B$668)</calculatedColumnFormula>
    </tableColumn>
    <tableColumn id="15" xr3:uid="{7363A37A-E678-4192-A21B-E24C76BDD9AD}" name="DESCRIPCIÓN PROCESO EN BASE DE RADICACIÓN" dataDxfId="136">
      <calculatedColumnFormula>_xlfn.XLOOKUP(T_PA9[[#This Row],[CÓDIGO]],'[2]BASE DE RADICACION 2'!$A$2:$A$668,'[2]BASE DE RADICACION 2'!$E$2:$E$668)</calculatedColumnFormula>
    </tableColumn>
    <tableColumn id="14" xr3:uid="{6412B6A9-F0BD-4CA1-A578-A2CAD5875860}" name="SIFI RADICACIÓN" dataDxfId="135">
      <calculatedColumnFormula>_xlfn.XLOOKUP(T_PA9[[#This Row],[CÓDIGO]],'[2]BASE DE RADICACION 2'!$A$2:$A$668,'[2]BASE DE RADICACION 2'!$F$2:$F$668)</calculatedColumnFormula>
    </tableColumn>
    <tableColumn id="1" xr3:uid="{DC4F9455-F14E-45C0-9355-0986EFEBB326}" name="DIRECCIÓN SOLICITANTE" dataDxfId="134"/>
    <tableColumn id="3" xr3:uid="{4FB58AE8-0506-4C2D-A43C-D0EF7245783C}" name="PROYECTO/SIFI" dataDxfId="133"/>
    <tableColumn id="4" xr3:uid="{2AD08F46-CFC5-4E07-BFB5-78E983FFE972}" name="DESCRIPCIÓN / OBJETO" dataDxfId="132">
      <calculatedColumnFormula>_xlfn.XLOOKUP(T_PA9[[#This Row],[CÓDIGO]],'[2]BASE DE RADICACION 2'!$A$2:$A$668,'[2]BASE DE RADICACION 2'!$M$2:$M$668)</calculatedColumnFormula>
    </tableColumn>
    <tableColumn id="7" xr3:uid="{EDB7B3E3-E139-48C6-B4D4-9C5424591A12}" name="fecha" dataDxfId="131">
      <calculatedColumnFormula>_xlfn.XLOOKUP(T_PA9[[#This Row],[CÓDIGO]],'[2]BASE DE RADICACION 2'!$A$2:$A$668,'[2]BASE DE RADICACION 2'!$C$2:$C$668)</calculatedColumnFormula>
    </tableColumn>
    <tableColumn id="8" xr3:uid="{39202436-636C-4C7A-8C28-3DA580DC9C44}" name="MES ESTIMADO DE _x000a_INICIO DEL PROCESO" dataDxfId="130"/>
    <tableColumn id="17" xr3:uid="{E6B87356-E460-41AA-8D80-4473FF130B72}" name="MES RADICADO DEL PROCESO EN EL FEI" dataDxfId="129"/>
    <tableColumn id="18" xr3:uid="{2ACDE9B1-AB51-49B5-A577-77515258F1EC}" name="ESTADO ACTUAL DEL PROCESO" dataDxfId="128"/>
    <tableColumn id="6" xr3:uid="{45E7510F-DE8B-491F-B16D-C54EF762A5C1}" name="FECHA INSTRUCCIÓN" dataDxfId="127">
      <calculatedColumnFormula>_xlfn.XLOOKUP(T_PA9[[#This Row],[CÓDIGO]],'[2]BASE DE RADICACION 2'!$A$2:$A$668,'[2]BASE DE RADICACION 2'!$V$2:$V$668)</calculatedColumnFormula>
    </tableColumn>
    <tableColumn id="9" xr3:uid="{C11156C8-37F3-4CE9-AD69-D0BED157A257}" name="MODALIDAD_x000a_CONTRACTUAL" dataDxfId="126"/>
    <tableColumn id="12" xr3:uid="{9FBCAACC-D92D-4724-9D83-809C32BEA7BE}" name="TRAMITE2" dataDxfId="125"/>
    <tableColumn id="10" xr3:uid="{6A27825A-3F7B-4DC9-BCD2-11BBF6D35177}" name="VALOR TOTAL _x000a_ESTIMADO" dataDxfId="124"/>
    <tableColumn id="20" xr3:uid="{50414512-C454-43AB-98F1-55E8E0601084}" name="VALOR RADICADO AL FEI" dataDxfId="123"/>
    <tableColumn id="19" xr3:uid="{9272EC94-F81D-4792-B0DB-5DF777C335B1}" name="ESTADO FINAL VALOR TOTAL RADICADO" dataDxfId="122"/>
    <tableColumn id="5" xr3:uid="{7EAE701F-4846-4A78-9ED0-B83576AE8D84}" name="OBSERVACIONES DEL ÁREA TÉCNICA" dataDxfId="121"/>
    <tableColumn id="11" xr3:uid="{9D11E003-D26B-4942-9B3F-3D5F29044642}" name="DATOS DE CONTACTO DEL RESPONSABLE" dataDxfId="12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35C8B09-176B-4A97-803D-EAB389A45756}" name="Tabla9" displayName="Tabla9" ref="G10:H22" totalsRowShown="0">
  <autoFilter ref="G10:H22" xr:uid="{435C8B09-176B-4A97-803D-EAB389A45756}"/>
  <tableColumns count="2">
    <tableColumn id="1" xr3:uid="{9A5ECAC0-D598-4D6C-B08A-C9A2958E975B}" name="MES ESTIMADO"/>
    <tableColumn id="2" xr3:uid="{D3006025-BE00-4006-9BC4-FA86A641F547}" name="PROCESOS">
      <calculatedColumnFormula>_xlfn.XLOOKUP(Tabla9[[#This Row],[MES ESTIMADO]],C45:C57,D45:D57)</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C20205-5227-3642-8701-3F4294AC25B1}" name="T_LISTA_CONTRATO" displayName="T_LISTA_CONTRATO" ref="F2:F13" totalsRowShown="0" headerRowDxfId="78" headerRowBorderDxfId="77" tableBorderDxfId="76">
  <autoFilter ref="F2:F13" xr:uid="{C6C20205-5227-3642-8701-3F4294AC25B1}"/>
  <tableColumns count="1">
    <tableColumn id="1" xr3:uid="{FAF28EBE-73DF-2F4F-B049-38D1EF226116}" name="PROCEDIMIENTO CONTRACTUAL "/>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6D86FF-D3B4-436C-A210-D1C87FCE77D4}" name="T_Dependencia" displayName="T_Dependencia" ref="A2:A9" totalsRowShown="0" headerRowDxfId="75" headerRowBorderDxfId="74" tableBorderDxfId="73" headerRowCellStyle="Énfasis1">
  <autoFilter ref="A2:A9" xr:uid="{976D86FF-D3B4-436C-A210-D1C87FCE77D4}"/>
  <tableColumns count="1">
    <tableColumn id="1" xr3:uid="{68E1B298-9C6B-4E0F-969D-548158BDFD8C}" name="DEPENDENCI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CBA14-F70E-4621-AAEF-D7E5BB647DE9}" name="T_Proyecto_SIFI" displayName="T_Proyecto_SIFI" ref="B2:B46" totalsRowShown="0" headerRowDxfId="72" headerRowBorderDxfId="71" tableBorderDxfId="70" headerRowCellStyle="Énfasis1">
  <autoFilter ref="B2:B46" xr:uid="{B50CBA14-F70E-4621-AAEF-D7E5BB647DE9}"/>
  <tableColumns count="1">
    <tableColumn id="1" xr3:uid="{0F751B9C-0B86-4481-8A1E-F9CF7A6B8A18}" name="PROYECTO/SIF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03D94-2076-4DFC-9433-3FB2B9D08A8F}" name="T_Tipo_Gasto" displayName="T_Tipo_Gasto" ref="C2:C13" totalsRowShown="0" headerRowDxfId="69" headerRowBorderDxfId="68" tableBorderDxfId="67" headerRowCellStyle="Énfasis1">
  <autoFilter ref="C2:C13" xr:uid="{E7F03D94-2076-4DFC-9433-3FB2B9D08A8F}"/>
  <tableColumns count="1">
    <tableColumn id="1" xr3:uid="{72408A8B-DA87-4692-9679-40C18458CCEB}" name="TIPO DE GASTO"/>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FAB9FA-42B3-4590-8057-DC77E42AF904}" name="T_Rubro_Presupuestal" displayName="T_Rubro_Presupuestal" ref="D2:D11" totalsRowShown="0" headerRowDxfId="66" headerRowBorderDxfId="65" tableBorderDxfId="64" headerRowCellStyle="Énfasis1">
  <autoFilter ref="D2:D11" xr:uid="{D4FAB9FA-42B3-4590-8057-DC77E42AF904}"/>
  <tableColumns count="1">
    <tableColumn id="1" xr3:uid="{3293A860-0829-4839-A93F-B5EB8CED2EEE}" name="RUBRO PRESUPUESTA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0942C4-DEA5-48B3-A58C-219D5F0B78EF}" name="T_Fecha_Estimada" displayName="T_Fecha_Estimada" ref="E2:E14" totalsRowShown="0" headerRowDxfId="63" headerRowBorderDxfId="62" tableBorderDxfId="61" headerRowCellStyle="Énfasis1">
  <autoFilter ref="E2:E14" xr:uid="{650942C4-DEA5-48B3-A58C-219D5F0B78EF}"/>
  <tableColumns count="1">
    <tableColumn id="1" xr3:uid="{7469F2EA-8A97-42C6-A5FF-035EC6D84843}" name="FECHA ESTIMADA DE INICIO DE PROCESOS DE SELECCIÓN_x000a_(MES)"/>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5.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FAF-F82E-4A4B-A739-F8AA60A7FC0A}">
  <dimension ref="B1:J38"/>
  <sheetViews>
    <sheetView topLeftCell="B1" zoomScale="70" workbookViewId="0">
      <selection activeCell="B4" sqref="B4:I4"/>
    </sheetView>
  </sheetViews>
  <sheetFormatPr baseColWidth="10" defaultColWidth="11" defaultRowHeight="15.75" x14ac:dyDescent="0.25"/>
  <cols>
    <col min="1" max="1" width="3.375" customWidth="1"/>
    <col min="3" max="3" width="16.625" customWidth="1"/>
    <col min="9" max="9" width="43.875" customWidth="1"/>
  </cols>
  <sheetData>
    <row r="1" spans="2:10" ht="16.5" thickBot="1" x14ac:dyDescent="0.3"/>
    <row r="2" spans="2:10" ht="18.75" x14ac:dyDescent="0.3">
      <c r="B2" s="93" t="s">
        <v>34</v>
      </c>
      <c r="C2" s="94"/>
      <c r="D2" s="94"/>
      <c r="E2" s="94"/>
      <c r="F2" s="94"/>
      <c r="G2" s="94"/>
      <c r="H2" s="94"/>
      <c r="I2" s="95"/>
      <c r="J2" s="3"/>
    </row>
    <row r="3" spans="2:10" x14ac:dyDescent="0.25">
      <c r="B3" s="5"/>
      <c r="I3" s="6"/>
    </row>
    <row r="4" spans="2:10" ht="36" customHeight="1" x14ac:dyDescent="0.25">
      <c r="B4" s="173" t="s">
        <v>568</v>
      </c>
      <c r="C4" s="112"/>
      <c r="D4" s="112"/>
      <c r="E4" s="112"/>
      <c r="F4" s="112"/>
      <c r="G4" s="112"/>
      <c r="H4" s="112"/>
      <c r="I4" s="174"/>
      <c r="J4" s="2"/>
    </row>
    <row r="5" spans="2:10" x14ac:dyDescent="0.25">
      <c r="B5" s="90"/>
      <c r="C5" s="91"/>
      <c r="D5" s="91"/>
      <c r="E5" s="91"/>
      <c r="F5" s="91"/>
      <c r="G5" s="91"/>
      <c r="H5" s="91"/>
      <c r="I5" s="92"/>
    </row>
    <row r="6" spans="2:10" x14ac:dyDescent="0.25">
      <c r="B6" s="175" t="s">
        <v>0</v>
      </c>
      <c r="C6" s="176"/>
      <c r="D6" s="96" t="s">
        <v>1</v>
      </c>
      <c r="E6" s="96"/>
      <c r="F6" s="96"/>
      <c r="G6" s="96"/>
      <c r="H6" s="96"/>
      <c r="I6" s="97"/>
    </row>
    <row r="7" spans="2:10" x14ac:dyDescent="0.25">
      <c r="B7" s="175"/>
      <c r="C7" s="176"/>
      <c r="D7" s="96"/>
      <c r="E7" s="96"/>
      <c r="F7" s="96"/>
      <c r="G7" s="96"/>
      <c r="H7" s="96"/>
      <c r="I7" s="97"/>
    </row>
    <row r="8" spans="2:10" x14ac:dyDescent="0.25">
      <c r="B8" s="175" t="s">
        <v>2</v>
      </c>
      <c r="C8" s="176"/>
      <c r="D8" s="98" t="s">
        <v>3</v>
      </c>
      <c r="E8" s="98"/>
      <c r="F8" s="98"/>
      <c r="G8" s="98"/>
      <c r="H8" s="98"/>
      <c r="I8" s="99"/>
    </row>
    <row r="9" spans="2:10" ht="72" customHeight="1" x14ac:dyDescent="0.25">
      <c r="B9" s="175"/>
      <c r="C9" s="176"/>
      <c r="D9" s="98"/>
      <c r="E9" s="98"/>
      <c r="F9" s="98"/>
      <c r="G9" s="98"/>
      <c r="H9" s="98"/>
      <c r="I9" s="99"/>
    </row>
    <row r="10" spans="2:10" x14ac:dyDescent="0.25">
      <c r="B10" s="175" t="s">
        <v>4</v>
      </c>
      <c r="C10" s="176"/>
      <c r="D10" s="100" t="s">
        <v>5</v>
      </c>
      <c r="E10" s="100"/>
      <c r="F10" s="100"/>
      <c r="G10" s="100"/>
      <c r="H10" s="100"/>
      <c r="I10" s="101"/>
    </row>
    <row r="11" spans="2:10" x14ac:dyDescent="0.25">
      <c r="B11" s="175"/>
      <c r="C11" s="176"/>
      <c r="D11" s="100"/>
      <c r="E11" s="100"/>
      <c r="F11" s="100"/>
      <c r="G11" s="100"/>
      <c r="H11" s="100"/>
      <c r="I11" s="101"/>
    </row>
    <row r="12" spans="2:10" x14ac:dyDescent="0.25">
      <c r="B12" s="175" t="s">
        <v>6</v>
      </c>
      <c r="C12" s="176"/>
      <c r="D12" s="96" t="s">
        <v>7</v>
      </c>
      <c r="E12" s="96"/>
      <c r="F12" s="96"/>
      <c r="G12" s="96"/>
      <c r="H12" s="96"/>
      <c r="I12" s="97"/>
    </row>
    <row r="13" spans="2:10" ht="30" customHeight="1" x14ac:dyDescent="0.25">
      <c r="B13" s="175"/>
      <c r="C13" s="176"/>
      <c r="D13" s="96"/>
      <c r="E13" s="96"/>
      <c r="F13" s="96"/>
      <c r="G13" s="96"/>
      <c r="H13" s="96"/>
      <c r="I13" s="97"/>
    </row>
    <row r="14" spans="2:10" ht="15.95" customHeight="1" x14ac:dyDescent="0.25">
      <c r="B14" s="175" t="s">
        <v>8</v>
      </c>
      <c r="C14" s="176"/>
      <c r="D14" s="88" t="s">
        <v>9</v>
      </c>
      <c r="E14" s="88"/>
      <c r="F14" s="88"/>
      <c r="G14" s="88"/>
      <c r="H14" s="88"/>
      <c r="I14" s="89"/>
    </row>
    <row r="15" spans="2:10" ht="42" customHeight="1" x14ac:dyDescent="0.25">
      <c r="B15" s="175"/>
      <c r="C15" s="176"/>
      <c r="D15" s="88"/>
      <c r="E15" s="88"/>
      <c r="F15" s="88"/>
      <c r="G15" s="88"/>
      <c r="H15" s="88"/>
      <c r="I15" s="89"/>
    </row>
    <row r="16" spans="2:10" x14ac:dyDescent="0.25">
      <c r="B16" s="175" t="s">
        <v>10</v>
      </c>
      <c r="C16" s="176"/>
      <c r="D16" s="88" t="s">
        <v>11</v>
      </c>
      <c r="E16" s="88"/>
      <c r="F16" s="88"/>
      <c r="G16" s="88"/>
      <c r="H16" s="88"/>
      <c r="I16" s="89"/>
    </row>
    <row r="17" spans="2:9" x14ac:dyDescent="0.25">
      <c r="B17" s="175"/>
      <c r="C17" s="176"/>
      <c r="D17" s="88"/>
      <c r="E17" s="88"/>
      <c r="F17" s="88"/>
      <c r="G17" s="88"/>
      <c r="H17" s="88"/>
      <c r="I17" s="89"/>
    </row>
    <row r="18" spans="2:9" x14ac:dyDescent="0.25">
      <c r="B18" s="179" t="s">
        <v>12</v>
      </c>
      <c r="C18" s="180"/>
      <c r="D18" s="102" t="s">
        <v>13</v>
      </c>
      <c r="E18" s="103"/>
      <c r="F18" s="103"/>
      <c r="G18" s="103"/>
      <c r="H18" s="103"/>
      <c r="I18" s="104"/>
    </row>
    <row r="19" spans="2:9" x14ac:dyDescent="0.25">
      <c r="B19" s="177" t="s">
        <v>14</v>
      </c>
      <c r="C19" s="176"/>
      <c r="D19" s="96" t="s">
        <v>15</v>
      </c>
      <c r="E19" s="96"/>
      <c r="F19" s="96"/>
      <c r="G19" s="96"/>
      <c r="H19" s="96"/>
      <c r="I19" s="97"/>
    </row>
    <row r="20" spans="2:9" ht="36.950000000000003" customHeight="1" x14ac:dyDescent="0.25">
      <c r="B20" s="175"/>
      <c r="C20" s="176"/>
      <c r="D20" s="96"/>
      <c r="E20" s="96"/>
      <c r="F20" s="96"/>
      <c r="G20" s="96"/>
      <c r="H20" s="96"/>
      <c r="I20" s="97"/>
    </row>
    <row r="21" spans="2:9" x14ac:dyDescent="0.25">
      <c r="B21" s="177" t="s">
        <v>16</v>
      </c>
      <c r="C21" s="178"/>
      <c r="D21" s="96" t="s">
        <v>17</v>
      </c>
      <c r="E21" s="96"/>
      <c r="F21" s="96"/>
      <c r="G21" s="96"/>
      <c r="H21" s="96"/>
      <c r="I21" s="97"/>
    </row>
    <row r="22" spans="2:9" x14ac:dyDescent="0.25">
      <c r="B22" s="177"/>
      <c r="C22" s="178"/>
      <c r="D22" s="96"/>
      <c r="E22" s="96"/>
      <c r="F22" s="96"/>
      <c r="G22" s="96"/>
      <c r="H22" s="96"/>
      <c r="I22" s="97"/>
    </row>
    <row r="23" spans="2:9" ht="35.1" customHeight="1" x14ac:dyDescent="0.25">
      <c r="B23" s="175" t="s">
        <v>237</v>
      </c>
      <c r="C23" s="176"/>
      <c r="D23" s="96" t="s">
        <v>18</v>
      </c>
      <c r="E23" s="96"/>
      <c r="F23" s="96"/>
      <c r="G23" s="96"/>
      <c r="H23" s="96"/>
      <c r="I23" s="97"/>
    </row>
    <row r="24" spans="2:9" ht="68.099999999999994" customHeight="1" x14ac:dyDescent="0.25">
      <c r="B24" s="175" t="s">
        <v>91</v>
      </c>
      <c r="C24" s="176"/>
      <c r="D24" s="96" t="s">
        <v>19</v>
      </c>
      <c r="E24" s="96"/>
      <c r="F24" s="96"/>
      <c r="G24" s="96"/>
      <c r="H24" s="96"/>
      <c r="I24" s="97"/>
    </row>
    <row r="25" spans="2:9" ht="96" customHeight="1" x14ac:dyDescent="0.25">
      <c r="B25" s="177" t="s">
        <v>20</v>
      </c>
      <c r="C25" s="178"/>
      <c r="D25" s="96" t="s">
        <v>21</v>
      </c>
      <c r="E25" s="96"/>
      <c r="F25" s="96"/>
      <c r="G25" s="96"/>
      <c r="H25" s="96"/>
      <c r="I25" s="97"/>
    </row>
    <row r="26" spans="2:9" ht="80.25" customHeight="1" x14ac:dyDescent="0.25">
      <c r="B26" s="177" t="s">
        <v>22</v>
      </c>
      <c r="C26" s="178"/>
      <c r="D26" s="96" t="s">
        <v>23</v>
      </c>
      <c r="E26" s="96"/>
      <c r="F26" s="96"/>
      <c r="G26" s="96"/>
      <c r="H26" s="96"/>
      <c r="I26" s="97"/>
    </row>
    <row r="27" spans="2:9" ht="72" customHeight="1" x14ac:dyDescent="0.25">
      <c r="B27" s="177" t="s">
        <v>24</v>
      </c>
      <c r="C27" s="178"/>
      <c r="D27" s="96" t="s">
        <v>25</v>
      </c>
      <c r="E27" s="96"/>
      <c r="F27" s="96"/>
      <c r="G27" s="96"/>
      <c r="H27" s="96"/>
      <c r="I27" s="97"/>
    </row>
    <row r="28" spans="2:9" ht="337.5" customHeight="1" x14ac:dyDescent="0.25">
      <c r="B28" s="177" t="s">
        <v>26</v>
      </c>
      <c r="C28" s="178"/>
      <c r="D28" s="96" t="s">
        <v>570</v>
      </c>
      <c r="E28" s="96"/>
      <c r="F28" s="96"/>
      <c r="G28" s="96"/>
      <c r="H28" s="96"/>
      <c r="I28" s="97"/>
    </row>
    <row r="29" spans="2:9" ht="116.25" customHeight="1" x14ac:dyDescent="0.25">
      <c r="B29" s="177" t="s">
        <v>569</v>
      </c>
      <c r="C29" s="178"/>
      <c r="D29" s="96" t="s">
        <v>27</v>
      </c>
      <c r="E29" s="96"/>
      <c r="F29" s="96"/>
      <c r="G29" s="96"/>
      <c r="H29" s="96"/>
      <c r="I29" s="97"/>
    </row>
    <row r="30" spans="2:9" x14ac:dyDescent="0.25">
      <c r="B30" s="177" t="s">
        <v>28</v>
      </c>
      <c r="C30" s="178"/>
      <c r="D30" s="88" t="s">
        <v>29</v>
      </c>
      <c r="E30" s="88"/>
      <c r="F30" s="88"/>
      <c r="G30" s="88"/>
      <c r="H30" s="88"/>
      <c r="I30" s="89"/>
    </row>
    <row r="31" spans="2:9" x14ac:dyDescent="0.25">
      <c r="B31" s="177"/>
      <c r="C31" s="178"/>
      <c r="D31" s="88"/>
      <c r="E31" s="88"/>
      <c r="F31" s="88"/>
      <c r="G31" s="88"/>
      <c r="H31" s="88"/>
      <c r="I31" s="89"/>
    </row>
    <row r="32" spans="2:9" x14ac:dyDescent="0.25">
      <c r="B32" s="177" t="s">
        <v>30</v>
      </c>
      <c r="C32" s="178"/>
      <c r="D32" s="88" t="s">
        <v>31</v>
      </c>
      <c r="E32" s="88"/>
      <c r="F32" s="88"/>
      <c r="G32" s="88"/>
      <c r="H32" s="88"/>
      <c r="I32" s="89"/>
    </row>
    <row r="33" spans="2:9" x14ac:dyDescent="0.25">
      <c r="B33" s="177"/>
      <c r="C33" s="178"/>
      <c r="D33" s="88"/>
      <c r="E33" s="88"/>
      <c r="F33" s="88"/>
      <c r="G33" s="88"/>
      <c r="H33" s="88"/>
      <c r="I33" s="89"/>
    </row>
    <row r="34" spans="2:9" x14ac:dyDescent="0.25">
      <c r="B34" s="177" t="s">
        <v>32</v>
      </c>
      <c r="C34" s="178"/>
      <c r="D34" s="100" t="s">
        <v>33</v>
      </c>
      <c r="E34" s="100"/>
      <c r="F34" s="100"/>
      <c r="G34" s="100"/>
      <c r="H34" s="100"/>
      <c r="I34" s="101"/>
    </row>
    <row r="35" spans="2:9" x14ac:dyDescent="0.25">
      <c r="B35" s="177"/>
      <c r="C35" s="178"/>
      <c r="D35" s="100"/>
      <c r="E35" s="100"/>
      <c r="F35" s="100"/>
      <c r="G35" s="100"/>
      <c r="H35" s="100"/>
      <c r="I35" s="101"/>
    </row>
    <row r="36" spans="2:9" x14ac:dyDescent="0.25">
      <c r="B36" s="90"/>
      <c r="C36" s="91"/>
      <c r="D36" s="91"/>
      <c r="E36" s="91"/>
      <c r="F36" s="91"/>
      <c r="G36" s="91"/>
      <c r="H36" s="91"/>
      <c r="I36" s="92"/>
    </row>
    <row r="37" spans="2:9" x14ac:dyDescent="0.25">
      <c r="B37" s="105" t="s">
        <v>564</v>
      </c>
      <c r="C37" s="106"/>
      <c r="D37" s="106"/>
      <c r="E37" s="106"/>
      <c r="F37" s="106"/>
      <c r="G37" s="106"/>
      <c r="H37" s="106"/>
      <c r="I37" s="107"/>
    </row>
    <row r="38" spans="2:9" ht="55.5" customHeight="1" thickBot="1" x14ac:dyDescent="0.3">
      <c r="B38" s="108"/>
      <c r="C38" s="109"/>
      <c r="D38" s="109"/>
      <c r="E38" s="109"/>
      <c r="F38" s="109"/>
      <c r="G38" s="109"/>
      <c r="H38" s="109"/>
      <c r="I38" s="110"/>
    </row>
  </sheetData>
  <mergeCells count="43">
    <mergeCell ref="B18:C18"/>
    <mergeCell ref="D18:I18"/>
    <mergeCell ref="B36:I36"/>
    <mergeCell ref="B37:I38"/>
    <mergeCell ref="B34:C35"/>
    <mergeCell ref="D34:I35"/>
    <mergeCell ref="D32:I33"/>
    <mergeCell ref="D30:I31"/>
    <mergeCell ref="B30:C31"/>
    <mergeCell ref="B32:C33"/>
    <mergeCell ref="B21:C22"/>
    <mergeCell ref="D29:I29"/>
    <mergeCell ref="B29:C29"/>
    <mergeCell ref="B25:C25"/>
    <mergeCell ref="D25:I25"/>
    <mergeCell ref="B26:C26"/>
    <mergeCell ref="D26:I26"/>
    <mergeCell ref="B27:C27"/>
    <mergeCell ref="D27:I27"/>
    <mergeCell ref="B28:C28"/>
    <mergeCell ref="D28:I28"/>
    <mergeCell ref="D19:I20"/>
    <mergeCell ref="D21:I22"/>
    <mergeCell ref="B23:C23"/>
    <mergeCell ref="B24:C24"/>
    <mergeCell ref="B19:C20"/>
    <mergeCell ref="D23:I23"/>
    <mergeCell ref="D24:I24"/>
    <mergeCell ref="B14:C15"/>
    <mergeCell ref="D14:I15"/>
    <mergeCell ref="B5:I5"/>
    <mergeCell ref="B2:I2"/>
    <mergeCell ref="B16:C17"/>
    <mergeCell ref="B10:C11"/>
    <mergeCell ref="B12:C13"/>
    <mergeCell ref="D6:I7"/>
    <mergeCell ref="D8:I9"/>
    <mergeCell ref="D10:I11"/>
    <mergeCell ref="D12:I13"/>
    <mergeCell ref="B6:C7"/>
    <mergeCell ref="B8:C9"/>
    <mergeCell ref="B4:I4"/>
    <mergeCell ref="D16:I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7097-042D-DB4A-805D-3FD067CBAC77}">
  <dimension ref="A1:P41"/>
  <sheetViews>
    <sheetView showGridLines="0" topLeftCell="E10" zoomScale="80" zoomScaleNormal="80" workbookViewId="0">
      <selection activeCell="L11" sqref="L11"/>
    </sheetView>
  </sheetViews>
  <sheetFormatPr baseColWidth="10" defaultColWidth="11" defaultRowHeight="15.75" x14ac:dyDescent="0.25"/>
  <cols>
    <col min="1" max="1" width="10.875" customWidth="1"/>
    <col min="2" max="2" width="18.375" customWidth="1"/>
    <col min="3" max="3" width="32" style="12" bestFit="1" customWidth="1"/>
    <col min="4" max="4" width="53.5" style="12" customWidth="1"/>
    <col min="5" max="5" width="24.25" style="12" bestFit="1" customWidth="1"/>
    <col min="6" max="6" width="21.125" style="12" customWidth="1"/>
    <col min="7" max="7" width="22.25" style="12" customWidth="1"/>
    <col min="8" max="8" width="15.375" style="12" customWidth="1"/>
    <col min="9" max="9" width="22.375" style="12" bestFit="1" customWidth="1"/>
    <col min="10" max="10" width="33.875" style="12" customWidth="1"/>
    <col min="11" max="11" width="16.875" style="12" bestFit="1" customWidth="1"/>
    <col min="12" max="12" width="34.875" customWidth="1"/>
    <col min="13" max="13" width="18" customWidth="1"/>
    <col min="15" max="15" width="11.25" bestFit="1" customWidth="1"/>
  </cols>
  <sheetData>
    <row r="1" spans="1:16" ht="60" customHeight="1" x14ac:dyDescent="0.25">
      <c r="A1" s="113" t="s">
        <v>34</v>
      </c>
      <c r="B1" s="113"/>
      <c r="C1" s="113"/>
      <c r="D1" s="113"/>
      <c r="E1" s="113"/>
      <c r="F1" s="113"/>
      <c r="G1" s="113"/>
      <c r="H1" s="113"/>
      <c r="I1" s="113"/>
      <c r="J1" s="113"/>
      <c r="K1" s="113"/>
      <c r="L1" s="113"/>
    </row>
    <row r="2" spans="1:16" ht="19.5" customHeight="1" x14ac:dyDescent="0.25">
      <c r="B2" s="4" t="s">
        <v>35</v>
      </c>
      <c r="C2" s="112" t="s">
        <v>36</v>
      </c>
      <c r="D2" s="112"/>
      <c r="E2" s="10"/>
      <c r="F2" s="10"/>
      <c r="G2" s="10"/>
      <c r="H2" s="9"/>
      <c r="I2" s="111"/>
      <c r="J2" s="111"/>
    </row>
    <row r="3" spans="1:16" ht="53.25" customHeight="1" x14ac:dyDescent="0.25">
      <c r="B3" s="4" t="s">
        <v>37</v>
      </c>
      <c r="C3" s="112" t="s">
        <v>38</v>
      </c>
      <c r="D3" s="112"/>
      <c r="E3" s="10"/>
      <c r="F3" s="10"/>
      <c r="G3" s="10"/>
      <c r="H3" s="9"/>
      <c r="I3" s="111"/>
      <c r="J3" s="111"/>
    </row>
    <row r="4" spans="1:16" ht="39.950000000000003" customHeight="1" x14ac:dyDescent="0.25">
      <c r="B4" s="4" t="s">
        <v>39</v>
      </c>
      <c r="C4" s="112" t="s">
        <v>40</v>
      </c>
      <c r="D4" s="112"/>
      <c r="E4" s="10"/>
      <c r="F4" s="10"/>
      <c r="G4" s="10"/>
      <c r="H4" s="9"/>
      <c r="I4" s="111"/>
      <c r="J4" s="111"/>
    </row>
    <row r="5" spans="1:16" ht="39.950000000000003" customHeight="1" x14ac:dyDescent="0.25">
      <c r="B5" s="4" t="s">
        <v>41</v>
      </c>
      <c r="C5" s="114" t="s">
        <v>42</v>
      </c>
      <c r="D5" s="115"/>
      <c r="E5" s="10"/>
      <c r="F5" s="10"/>
      <c r="G5" s="10"/>
      <c r="H5" s="9"/>
      <c r="I5" s="9"/>
      <c r="J5" s="9"/>
    </row>
    <row r="6" spans="1:16" ht="39.950000000000003" customHeight="1" x14ac:dyDescent="0.25">
      <c r="B6" s="4" t="s">
        <v>43</v>
      </c>
      <c r="C6" s="112" t="s">
        <v>44</v>
      </c>
      <c r="D6" s="112"/>
      <c r="E6" s="10"/>
      <c r="F6" s="10"/>
      <c r="G6" s="10"/>
      <c r="H6" s="9"/>
      <c r="I6" s="111"/>
      <c r="J6" s="111"/>
      <c r="N6" s="12"/>
      <c r="O6" s="12"/>
      <c r="P6" s="12"/>
    </row>
    <row r="7" spans="1:16" ht="57" customHeight="1" x14ac:dyDescent="0.25">
      <c r="B7" s="4" t="s">
        <v>45</v>
      </c>
      <c r="C7" s="112" t="s">
        <v>46</v>
      </c>
      <c r="D7" s="112"/>
      <c r="E7" s="18"/>
      <c r="F7" s="10"/>
      <c r="G7" s="10"/>
      <c r="H7" s="9"/>
      <c r="I7" s="111"/>
      <c r="J7" s="111"/>
    </row>
    <row r="8" spans="1:16" ht="18.75" x14ac:dyDescent="0.25">
      <c r="B8" s="4" t="s">
        <v>47</v>
      </c>
      <c r="C8" s="112" t="s">
        <v>48</v>
      </c>
      <c r="D8" s="112"/>
      <c r="E8" s="10"/>
      <c r="F8" s="10"/>
      <c r="G8" s="10"/>
      <c r="H8" s="9"/>
      <c r="I8" s="111"/>
      <c r="J8" s="111"/>
    </row>
    <row r="10" spans="1:16" ht="30" x14ac:dyDescent="0.25">
      <c r="A10" s="11" t="s">
        <v>49</v>
      </c>
      <c r="B10" s="11" t="s">
        <v>50</v>
      </c>
      <c r="C10" s="7" t="s">
        <v>4</v>
      </c>
      <c r="D10" s="7" t="s">
        <v>6</v>
      </c>
      <c r="E10" s="7" t="s">
        <v>8</v>
      </c>
      <c r="F10" s="7" t="s">
        <v>51</v>
      </c>
      <c r="G10" s="7" t="s">
        <v>10</v>
      </c>
      <c r="H10" s="7" t="s">
        <v>52</v>
      </c>
      <c r="I10" s="7" t="s">
        <v>14</v>
      </c>
      <c r="J10" s="7" t="s">
        <v>53</v>
      </c>
      <c r="K10" s="7" t="s">
        <v>54</v>
      </c>
      <c r="L10" s="8" t="s">
        <v>55</v>
      </c>
    </row>
    <row r="11" spans="1:16" s="15" customFormat="1" ht="75" customHeight="1" x14ac:dyDescent="0.25">
      <c r="A11" s="57" t="s">
        <v>56</v>
      </c>
      <c r="B11" s="56" t="s">
        <v>57</v>
      </c>
      <c r="C11" s="56" t="s">
        <v>58</v>
      </c>
      <c r="D11" s="19" t="s">
        <v>59</v>
      </c>
      <c r="E11" s="56" t="s">
        <v>51</v>
      </c>
      <c r="F11" s="56"/>
      <c r="G11" s="56" t="s">
        <v>60</v>
      </c>
      <c r="H11" s="56" t="s">
        <v>61</v>
      </c>
      <c r="I11" s="56" t="s">
        <v>62</v>
      </c>
      <c r="J11" s="56" t="s">
        <v>63</v>
      </c>
      <c r="K11" s="58">
        <v>53130000</v>
      </c>
      <c r="L11" s="56" t="s">
        <v>64</v>
      </c>
    </row>
    <row r="12" spans="1:16" s="15" customFormat="1" ht="110.25" customHeight="1" x14ac:dyDescent="0.25">
      <c r="A12" s="57" t="s">
        <v>65</v>
      </c>
      <c r="B12" s="56" t="s">
        <v>57</v>
      </c>
      <c r="C12" s="56" t="s">
        <v>58</v>
      </c>
      <c r="D12" s="19" t="s">
        <v>66</v>
      </c>
      <c r="E12" s="56" t="s">
        <v>51</v>
      </c>
      <c r="F12" s="56"/>
      <c r="G12" s="56" t="s">
        <v>67</v>
      </c>
      <c r="H12" s="56"/>
      <c r="I12" s="56" t="s">
        <v>62</v>
      </c>
      <c r="J12" s="56" t="s">
        <v>63</v>
      </c>
      <c r="K12" s="58">
        <v>23100000</v>
      </c>
      <c r="L12" s="56" t="s">
        <v>64</v>
      </c>
    </row>
    <row r="13" spans="1:16" s="15" customFormat="1" ht="76.5" customHeight="1" x14ac:dyDescent="0.25">
      <c r="A13" s="57" t="s">
        <v>68</v>
      </c>
      <c r="B13" s="56" t="s">
        <v>57</v>
      </c>
      <c r="C13" s="56" t="s">
        <v>58</v>
      </c>
      <c r="D13" s="19" t="s">
        <v>69</v>
      </c>
      <c r="E13" s="56" t="s">
        <v>51</v>
      </c>
      <c r="F13" s="56"/>
      <c r="G13" s="56" t="s">
        <v>60</v>
      </c>
      <c r="H13" s="56"/>
      <c r="I13" s="56" t="s">
        <v>62</v>
      </c>
      <c r="J13" s="56" t="s">
        <v>63</v>
      </c>
      <c r="K13" s="58">
        <v>57750000</v>
      </c>
      <c r="L13" s="56" t="s">
        <v>64</v>
      </c>
    </row>
    <row r="14" spans="1:16" s="15" customFormat="1" ht="132" customHeight="1" x14ac:dyDescent="0.25">
      <c r="A14" s="57" t="s">
        <v>70</v>
      </c>
      <c r="B14" s="56" t="s">
        <v>57</v>
      </c>
      <c r="C14" s="56" t="s">
        <v>58</v>
      </c>
      <c r="D14" s="19" t="s">
        <v>71</v>
      </c>
      <c r="E14" s="56" t="s">
        <v>51</v>
      </c>
      <c r="F14" s="56"/>
      <c r="G14" s="56" t="s">
        <v>60</v>
      </c>
      <c r="H14" s="56"/>
      <c r="I14" s="56" t="s">
        <v>62</v>
      </c>
      <c r="J14" s="56" t="s">
        <v>63</v>
      </c>
      <c r="K14" s="58">
        <v>46200000</v>
      </c>
      <c r="L14" s="56" t="s">
        <v>64</v>
      </c>
    </row>
    <row r="15" spans="1:16" s="15" customFormat="1" ht="99.75" customHeight="1" x14ac:dyDescent="0.25">
      <c r="A15" s="57" t="s">
        <v>72</v>
      </c>
      <c r="B15" s="56" t="s">
        <v>57</v>
      </c>
      <c r="C15" s="56" t="s">
        <v>58</v>
      </c>
      <c r="D15" s="19" t="s">
        <v>73</v>
      </c>
      <c r="E15" s="56" t="s">
        <v>51</v>
      </c>
      <c r="F15" s="56"/>
      <c r="G15" s="56" t="s">
        <v>67</v>
      </c>
      <c r="H15" s="56"/>
      <c r="I15" s="56" t="s">
        <v>62</v>
      </c>
      <c r="J15" s="56" t="s">
        <v>63</v>
      </c>
      <c r="K15" s="58">
        <v>31185000</v>
      </c>
      <c r="L15" s="56" t="s">
        <v>64</v>
      </c>
    </row>
    <row r="16" spans="1:16" s="15" customFormat="1" ht="141" customHeight="1" x14ac:dyDescent="0.25">
      <c r="A16" s="57" t="s">
        <v>74</v>
      </c>
      <c r="B16" s="56" t="s">
        <v>57</v>
      </c>
      <c r="C16" s="56" t="s">
        <v>58</v>
      </c>
      <c r="D16" s="19" t="s">
        <v>75</v>
      </c>
      <c r="E16" s="56" t="s">
        <v>51</v>
      </c>
      <c r="F16" s="56"/>
      <c r="G16" s="56" t="s">
        <v>60</v>
      </c>
      <c r="H16" s="56"/>
      <c r="I16" s="56" t="s">
        <v>62</v>
      </c>
      <c r="J16" s="56" t="s">
        <v>63</v>
      </c>
      <c r="K16" s="58">
        <v>46200000</v>
      </c>
      <c r="L16" s="56" t="s">
        <v>64</v>
      </c>
    </row>
    <row r="17" spans="1:12" s="15" customFormat="1" ht="155.25" customHeight="1" x14ac:dyDescent="0.25">
      <c r="A17" s="57" t="s">
        <v>76</v>
      </c>
      <c r="B17" s="56" t="s">
        <v>57</v>
      </c>
      <c r="C17" s="56" t="s">
        <v>58</v>
      </c>
      <c r="D17" s="19" t="s">
        <v>77</v>
      </c>
      <c r="E17" s="56" t="s">
        <v>51</v>
      </c>
      <c r="F17" s="56"/>
      <c r="G17" s="56" t="s">
        <v>67</v>
      </c>
      <c r="H17" s="56"/>
      <c r="I17" s="56" t="s">
        <v>62</v>
      </c>
      <c r="J17" s="56" t="s">
        <v>63</v>
      </c>
      <c r="K17" s="58">
        <v>23100000</v>
      </c>
      <c r="L17" s="56" t="s">
        <v>64</v>
      </c>
    </row>
    <row r="18" spans="1:12" s="15" customFormat="1" ht="116.25" customHeight="1" x14ac:dyDescent="0.25">
      <c r="A18" s="57" t="s">
        <v>78</v>
      </c>
      <c r="B18" s="56" t="s">
        <v>57</v>
      </c>
      <c r="C18" s="56" t="s">
        <v>58</v>
      </c>
      <c r="D18" s="59" t="s">
        <v>79</v>
      </c>
      <c r="E18" s="56" t="s">
        <v>51</v>
      </c>
      <c r="F18" s="56"/>
      <c r="G18" s="56" t="s">
        <v>51</v>
      </c>
      <c r="H18" s="56" t="s">
        <v>80</v>
      </c>
      <c r="I18" s="56" t="s">
        <v>81</v>
      </c>
      <c r="J18" s="56" t="s">
        <v>82</v>
      </c>
      <c r="K18" s="58">
        <v>65767800</v>
      </c>
      <c r="L18" s="56" t="s">
        <v>64</v>
      </c>
    </row>
    <row r="19" spans="1:12" s="15" customFormat="1" ht="114.75" customHeight="1" x14ac:dyDescent="0.25">
      <c r="A19" s="57" t="s">
        <v>83</v>
      </c>
      <c r="B19" s="56" t="s">
        <v>57</v>
      </c>
      <c r="C19" s="56" t="s">
        <v>58</v>
      </c>
      <c r="D19" s="60" t="s">
        <v>84</v>
      </c>
      <c r="E19" s="56" t="s">
        <v>85</v>
      </c>
      <c r="F19" s="56"/>
      <c r="G19" s="56" t="s">
        <v>86</v>
      </c>
      <c r="H19" s="56"/>
      <c r="I19" s="56" t="s">
        <v>87</v>
      </c>
      <c r="J19" s="56" t="s">
        <v>82</v>
      </c>
      <c r="K19" s="58">
        <v>186690000</v>
      </c>
      <c r="L19" s="56" t="s">
        <v>64</v>
      </c>
    </row>
    <row r="20" spans="1:12" s="15" customFormat="1" ht="43.5" customHeight="1" x14ac:dyDescent="0.25">
      <c r="A20" s="57" t="s">
        <v>88</v>
      </c>
      <c r="B20" s="56" t="s">
        <v>57</v>
      </c>
      <c r="C20" s="56" t="s">
        <v>58</v>
      </c>
      <c r="D20" s="56" t="s">
        <v>89</v>
      </c>
      <c r="E20" s="56" t="s">
        <v>90</v>
      </c>
      <c r="F20" s="56"/>
      <c r="G20" s="56" t="s">
        <v>51</v>
      </c>
      <c r="H20" s="56"/>
      <c r="I20" s="56" t="s">
        <v>87</v>
      </c>
      <c r="J20" s="56" t="s">
        <v>91</v>
      </c>
      <c r="K20" s="58">
        <v>33012000</v>
      </c>
      <c r="L20" s="56" t="s">
        <v>64</v>
      </c>
    </row>
    <row r="21" spans="1:12" s="15" customFormat="1" ht="43.5" customHeight="1" x14ac:dyDescent="0.25">
      <c r="A21" s="57" t="s">
        <v>92</v>
      </c>
      <c r="B21" s="56" t="s">
        <v>57</v>
      </c>
      <c r="C21" s="56" t="s">
        <v>58</v>
      </c>
      <c r="D21" s="56" t="s">
        <v>93</v>
      </c>
      <c r="E21" s="56" t="s">
        <v>90</v>
      </c>
      <c r="F21" s="56"/>
      <c r="G21" s="56" t="s">
        <v>51</v>
      </c>
      <c r="H21" s="56"/>
      <c r="I21" s="56" t="s">
        <v>87</v>
      </c>
      <c r="J21" s="56" t="s">
        <v>91</v>
      </c>
      <c r="K21" s="58">
        <v>23940000</v>
      </c>
      <c r="L21" s="56" t="s">
        <v>64</v>
      </c>
    </row>
    <row r="22" spans="1:12" s="15" customFormat="1" ht="43.5" customHeight="1" x14ac:dyDescent="0.25">
      <c r="A22" s="57" t="s">
        <v>94</v>
      </c>
      <c r="B22" s="56"/>
      <c r="C22" s="56"/>
      <c r="D22" s="56"/>
      <c r="E22" s="56"/>
      <c r="F22" s="56"/>
      <c r="G22" s="56"/>
      <c r="H22" s="56"/>
      <c r="I22" s="56"/>
      <c r="J22" s="56"/>
      <c r="K22" s="58"/>
      <c r="L22" s="56" t="s">
        <v>95</v>
      </c>
    </row>
    <row r="23" spans="1:12" s="15" customFormat="1" ht="43.5" customHeight="1" x14ac:dyDescent="0.25">
      <c r="A23" s="57" t="s">
        <v>96</v>
      </c>
      <c r="B23" s="56"/>
      <c r="C23" s="56"/>
      <c r="D23" s="56"/>
      <c r="E23" s="56"/>
      <c r="F23" s="56"/>
      <c r="G23" s="56"/>
      <c r="H23" s="56"/>
      <c r="I23" s="56"/>
      <c r="J23" s="56"/>
      <c r="K23" s="58"/>
      <c r="L23" s="56" t="s">
        <v>64</v>
      </c>
    </row>
    <row r="24" spans="1:12" s="15" customFormat="1" ht="43.5" customHeight="1" x14ac:dyDescent="0.25">
      <c r="A24" s="57" t="s">
        <v>97</v>
      </c>
      <c r="B24" s="56"/>
      <c r="C24" s="56"/>
      <c r="D24" s="56"/>
      <c r="E24" s="56"/>
      <c r="F24" s="56"/>
      <c r="G24" s="56"/>
      <c r="H24" s="56"/>
      <c r="I24" s="56"/>
      <c r="J24" s="56"/>
      <c r="K24" s="58"/>
      <c r="L24" s="56" t="s">
        <v>95</v>
      </c>
    </row>
    <row r="25" spans="1:12" s="15" customFormat="1" ht="43.5" customHeight="1" x14ac:dyDescent="0.25">
      <c r="A25" s="57" t="s">
        <v>98</v>
      </c>
      <c r="B25" s="56"/>
      <c r="C25" s="56"/>
      <c r="D25" s="56"/>
      <c r="E25" s="56"/>
      <c r="F25" s="56"/>
      <c r="G25" s="56"/>
      <c r="H25" s="56"/>
      <c r="I25" s="56"/>
      <c r="J25" s="56"/>
      <c r="K25" s="58"/>
      <c r="L25" s="56" t="s">
        <v>64</v>
      </c>
    </row>
    <row r="26" spans="1:12" s="15" customFormat="1" ht="43.5" customHeight="1" x14ac:dyDescent="0.25">
      <c r="A26" s="57" t="s">
        <v>99</v>
      </c>
      <c r="B26" s="56"/>
      <c r="C26" s="56"/>
      <c r="D26" s="56"/>
      <c r="E26" s="56"/>
      <c r="F26" s="56"/>
      <c r="G26" s="56"/>
      <c r="H26" s="56"/>
      <c r="I26" s="56"/>
      <c r="J26" s="56"/>
      <c r="K26" s="58"/>
      <c r="L26" s="56" t="s">
        <v>95</v>
      </c>
    </row>
    <row r="27" spans="1:12" s="15" customFormat="1" ht="43.5" customHeight="1" x14ac:dyDescent="0.25">
      <c r="A27" s="57" t="s">
        <v>100</v>
      </c>
      <c r="B27" s="56"/>
      <c r="C27" s="56"/>
      <c r="D27" s="56"/>
      <c r="E27" s="56"/>
      <c r="F27" s="56"/>
      <c r="G27" s="56"/>
      <c r="H27" s="56"/>
      <c r="I27" s="56"/>
      <c r="J27" s="56"/>
      <c r="K27" s="58"/>
      <c r="L27" s="56" t="s">
        <v>95</v>
      </c>
    </row>
    <row r="28" spans="1:12" s="15" customFormat="1" ht="43.5" customHeight="1" x14ac:dyDescent="0.25">
      <c r="A28" s="57" t="s">
        <v>101</v>
      </c>
      <c r="B28" s="56"/>
      <c r="C28" s="56"/>
      <c r="D28" s="56"/>
      <c r="E28" s="56"/>
      <c r="F28" s="56"/>
      <c r="G28" s="56"/>
      <c r="H28" s="56"/>
      <c r="I28" s="56"/>
      <c r="J28" s="56"/>
      <c r="K28" s="58"/>
      <c r="L28" s="56" t="s">
        <v>95</v>
      </c>
    </row>
    <row r="29" spans="1:12" s="15" customFormat="1" ht="43.5" customHeight="1" x14ac:dyDescent="0.25">
      <c r="A29" s="57" t="s">
        <v>102</v>
      </c>
      <c r="B29" s="56"/>
      <c r="C29" s="56"/>
      <c r="D29" s="56"/>
      <c r="E29" s="56"/>
      <c r="F29" s="56"/>
      <c r="G29" s="56"/>
      <c r="H29" s="56"/>
      <c r="I29" s="56"/>
      <c r="J29" s="56"/>
      <c r="K29" s="58"/>
      <c r="L29" s="56" t="s">
        <v>95</v>
      </c>
    </row>
    <row r="30" spans="1:12" s="15" customFormat="1" ht="43.5" customHeight="1" x14ac:dyDescent="0.25">
      <c r="A30" s="57" t="s">
        <v>103</v>
      </c>
      <c r="B30" s="56"/>
      <c r="C30" s="56"/>
      <c r="D30" s="56"/>
      <c r="E30" s="56"/>
      <c r="F30" s="56"/>
      <c r="G30" s="56"/>
      <c r="H30" s="56"/>
      <c r="I30" s="56"/>
      <c r="J30" s="56"/>
      <c r="K30" s="58"/>
      <c r="L30" s="56" t="s">
        <v>95</v>
      </c>
    </row>
    <row r="31" spans="1:12" s="15" customFormat="1" ht="43.5" customHeight="1" x14ac:dyDescent="0.25">
      <c r="A31" s="57" t="s">
        <v>104</v>
      </c>
      <c r="B31" s="56"/>
      <c r="C31" s="56"/>
      <c r="D31" s="56"/>
      <c r="E31" s="56"/>
      <c r="F31" s="56"/>
      <c r="G31" s="56"/>
      <c r="H31" s="56"/>
      <c r="I31" s="56"/>
      <c r="J31" s="56"/>
      <c r="K31" s="58"/>
      <c r="L31" s="56" t="s">
        <v>95</v>
      </c>
    </row>
    <row r="32" spans="1:12" s="15" customFormat="1" ht="43.5" customHeight="1" x14ac:dyDescent="0.25">
      <c r="A32" s="57" t="s">
        <v>104</v>
      </c>
      <c r="B32" s="56"/>
      <c r="C32" s="56"/>
      <c r="D32" s="56"/>
      <c r="E32" s="56"/>
      <c r="F32" s="56"/>
      <c r="G32" s="56"/>
      <c r="H32" s="56"/>
      <c r="I32" s="56"/>
      <c r="J32" s="56"/>
      <c r="K32" s="58"/>
      <c r="L32" s="56" t="s">
        <v>95</v>
      </c>
    </row>
    <row r="33" spans="1:12" s="15" customFormat="1" ht="43.5" customHeight="1" x14ac:dyDescent="0.25">
      <c r="A33" s="57" t="s">
        <v>105</v>
      </c>
      <c r="B33" s="56"/>
      <c r="C33" s="56"/>
      <c r="D33" s="56"/>
      <c r="E33" s="56"/>
      <c r="F33" s="56"/>
      <c r="G33" s="56"/>
      <c r="H33" s="56"/>
      <c r="I33" s="56"/>
      <c r="J33" s="56"/>
      <c r="K33" s="58"/>
      <c r="L33" s="56" t="s">
        <v>95</v>
      </c>
    </row>
    <row r="34" spans="1:12" s="15" customFormat="1" ht="43.5" customHeight="1" x14ac:dyDescent="0.25">
      <c r="A34" s="57" t="s">
        <v>106</v>
      </c>
      <c r="B34" s="56"/>
      <c r="C34" s="56"/>
      <c r="D34" s="56"/>
      <c r="E34" s="56"/>
      <c r="F34" s="56"/>
      <c r="G34" s="56"/>
      <c r="H34" s="56"/>
      <c r="I34" s="56"/>
      <c r="J34" s="56"/>
      <c r="K34" s="56"/>
      <c r="L34" s="56" t="s">
        <v>95</v>
      </c>
    </row>
    <row r="35" spans="1:12" s="15" customFormat="1" ht="43.5" customHeight="1" x14ac:dyDescent="0.25">
      <c r="A35" s="57" t="s">
        <v>107</v>
      </c>
      <c r="B35" s="56"/>
      <c r="C35" s="56"/>
      <c r="D35" s="56"/>
      <c r="E35" s="56"/>
      <c r="F35" s="56"/>
      <c r="G35" s="56"/>
      <c r="H35" s="56"/>
      <c r="I35" s="56"/>
      <c r="J35" s="56"/>
      <c r="K35" s="56"/>
      <c r="L35" s="56" t="s">
        <v>95</v>
      </c>
    </row>
    <row r="36" spans="1:12" s="15" customFormat="1" ht="43.5" customHeight="1" x14ac:dyDescent="0.25">
      <c r="A36" s="57" t="s">
        <v>108</v>
      </c>
      <c r="B36" s="56"/>
      <c r="C36" s="56"/>
      <c r="D36" s="56"/>
      <c r="E36" s="56"/>
      <c r="F36" s="56"/>
      <c r="G36" s="56"/>
      <c r="H36" s="56"/>
      <c r="I36" s="56"/>
      <c r="J36" s="56"/>
      <c r="K36" s="56"/>
      <c r="L36" s="56" t="s">
        <v>95</v>
      </c>
    </row>
    <row r="37" spans="1:12" s="15" customFormat="1" ht="43.5" customHeight="1" x14ac:dyDescent="0.25">
      <c r="A37" s="57" t="s">
        <v>109</v>
      </c>
      <c r="B37" s="56"/>
      <c r="C37" s="56"/>
      <c r="D37" s="56"/>
      <c r="E37" s="56"/>
      <c r="F37" s="56"/>
      <c r="G37" s="56"/>
      <c r="H37" s="56"/>
      <c r="I37" s="56"/>
      <c r="J37" s="56"/>
      <c r="K37" s="56"/>
      <c r="L37" s="56" t="s">
        <v>95</v>
      </c>
    </row>
    <row r="38" spans="1:12" s="15" customFormat="1" ht="43.5" customHeight="1" x14ac:dyDescent="0.25">
      <c r="A38" s="57" t="s">
        <v>110</v>
      </c>
      <c r="B38" s="56"/>
      <c r="C38" s="56"/>
      <c r="D38" s="56"/>
      <c r="E38" s="56"/>
      <c r="F38" s="56"/>
      <c r="G38" s="56"/>
      <c r="H38" s="56"/>
      <c r="I38" s="56"/>
      <c r="J38" s="56"/>
      <c r="K38" s="56"/>
      <c r="L38" s="56" t="s">
        <v>95</v>
      </c>
    </row>
    <row r="39" spans="1:12" s="15" customFormat="1" ht="43.5" customHeight="1" x14ac:dyDescent="0.25">
      <c r="A39" s="57" t="s">
        <v>111</v>
      </c>
      <c r="B39" s="56"/>
      <c r="C39" s="56"/>
      <c r="D39" s="56"/>
      <c r="E39" s="56"/>
      <c r="F39" s="56"/>
      <c r="G39" s="56"/>
      <c r="H39" s="56"/>
      <c r="I39" s="56"/>
      <c r="J39" s="56"/>
      <c r="K39" s="56"/>
      <c r="L39" s="56" t="s">
        <v>95</v>
      </c>
    </row>
    <row r="40" spans="1:12" s="15" customFormat="1" ht="43.5" customHeight="1" x14ac:dyDescent="0.25">
      <c r="A40" s="57" t="s">
        <v>112</v>
      </c>
      <c r="B40" s="56"/>
      <c r="C40" s="56"/>
      <c r="D40" s="56"/>
      <c r="E40" s="56"/>
      <c r="F40" s="56"/>
      <c r="G40" s="56"/>
      <c r="H40" s="56"/>
      <c r="I40" s="56"/>
      <c r="J40" s="56"/>
      <c r="K40" s="56"/>
      <c r="L40" s="56" t="s">
        <v>95</v>
      </c>
    </row>
    <row r="41" spans="1:12" s="15" customFormat="1" ht="43.5" customHeight="1" x14ac:dyDescent="0.25">
      <c r="A41" s="57" t="s">
        <v>113</v>
      </c>
      <c r="B41" s="56"/>
      <c r="C41" s="56"/>
      <c r="D41" s="56"/>
      <c r="E41" s="56"/>
      <c r="F41" s="56"/>
      <c r="G41" s="56"/>
      <c r="H41" s="56"/>
      <c r="I41" s="56"/>
      <c r="J41" s="56"/>
      <c r="K41" s="56"/>
      <c r="L41" s="56" t="s">
        <v>95</v>
      </c>
    </row>
  </sheetData>
  <mergeCells count="14">
    <mergeCell ref="I7:J7"/>
    <mergeCell ref="I8:J8"/>
    <mergeCell ref="C7:D7"/>
    <mergeCell ref="C8:D8"/>
    <mergeCell ref="A1:L1"/>
    <mergeCell ref="C2:D2"/>
    <mergeCell ref="C3:D3"/>
    <mergeCell ref="C4:D4"/>
    <mergeCell ref="C6:D6"/>
    <mergeCell ref="I2:J2"/>
    <mergeCell ref="I3:J3"/>
    <mergeCell ref="I4:J4"/>
    <mergeCell ref="I6:J6"/>
    <mergeCell ref="C5:D5"/>
  </mergeCells>
  <phoneticPr fontId="10" type="noConversion"/>
  <dataValidations count="6">
    <dataValidation type="list" allowBlank="1" showInputMessage="1" showErrorMessage="1" sqref="I11:I41" xr:uid="{A051A510-B6C1-7842-A504-1332BD8B19E2}">
      <formula1>FECHA_ESTIMADA_DE_INICIO_DE_PROCESOS_DE_SELECCIÓN__MES</formula1>
    </dataValidation>
    <dataValidation type="list" allowBlank="1" showInputMessage="1" showErrorMessage="1" sqref="E11:E41" xr:uid="{AE0C2822-A99D-EF49-99B3-AC516F94A503}">
      <formula1>TIPO_DE_GASTO</formula1>
    </dataValidation>
    <dataValidation type="list" allowBlank="1" showInputMessage="1" showErrorMessage="1" sqref="C11:C41" xr:uid="{625CB9D3-6AE1-654E-B5A1-264F7A11029F}">
      <formula1>PROYECTO_SIFI</formula1>
    </dataValidation>
    <dataValidation type="list" allowBlank="1" showInputMessage="1" showErrorMessage="1" sqref="G11:G41" xr:uid="{60DA1885-6CC1-41EC-8E95-0432F4902B2C}">
      <formula1>RUBRO_PRESUPUESTAL</formula1>
    </dataValidation>
    <dataValidation type="list" allowBlank="1" showInputMessage="1" showErrorMessage="1" sqref="J11:J41" xr:uid="{BA1BB389-8507-4EE2-965C-6F98D7FA6D1F}">
      <formula1>PROCEDIMIENTO_CONTRACTUAL</formula1>
    </dataValidation>
    <dataValidation type="custom" allowBlank="1" showInputMessage="1" showErrorMessage="1" errorTitle="ERROR OTROS " error="Debe seleccionar la opción de &quot;OTROS&quot; en la columna RUBRO PRESUPUESTAL para ingresar información en esta celda" sqref="H11:H41 F11:F41" xr:uid="{294954DC-A870-3F4A-939D-C0E5ECD8E739}">
      <formula1>E11="OTROS "</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498D825-E950-3843-AE09-46EE58B4F723}">
          <x14:formula1>
            <xm:f>'LISTAS '!$A$3:$A$8</xm:f>
          </x14:formula1>
          <xm:sqref>B11:B41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40BB-961E-4E22-B65C-E8B56563C7A0}">
  <dimension ref="B2:XFD297"/>
  <sheetViews>
    <sheetView showGridLines="0" tabSelected="1" topLeftCell="A10" zoomScaleNormal="100" workbookViewId="0">
      <selection activeCell="K2" sqref="K2"/>
    </sheetView>
  </sheetViews>
  <sheetFormatPr baseColWidth="10" defaultColWidth="11" defaultRowHeight="12.75" x14ac:dyDescent="0.2"/>
  <cols>
    <col min="1" max="1" width="1.25" style="25" customWidth="1"/>
    <col min="2" max="2" width="10.375" style="25" bestFit="1" customWidth="1"/>
    <col min="3" max="3" width="15.75" style="25" hidden="1" customWidth="1"/>
    <col min="4" max="4" width="17.75" style="25" hidden="1" customWidth="1"/>
    <col min="5" max="5" width="12.875" style="25" hidden="1" customWidth="1"/>
    <col min="6" max="6" width="17.375" style="36" customWidth="1"/>
    <col min="7" max="7" width="27.875" style="36" bestFit="1" customWidth="1"/>
    <col min="8" max="8" width="51.75" style="29" customWidth="1"/>
    <col min="9" max="9" width="22.25" style="37" hidden="1" customWidth="1"/>
    <col min="10" max="10" width="15.125" style="25" hidden="1" customWidth="1"/>
    <col min="11" max="11" width="22.375" style="36" customWidth="1"/>
    <col min="12" max="12" width="13.875" style="29" customWidth="1"/>
    <col min="13" max="13" width="18.875" style="29" hidden="1" customWidth="1"/>
    <col min="14" max="14" width="24.375" style="36" customWidth="1"/>
    <col min="15" max="15" width="23.25" style="36" hidden="1" customWidth="1"/>
    <col min="16" max="16" width="14.875" style="25" customWidth="1"/>
    <col min="17" max="17" width="14.625" style="25" customWidth="1"/>
    <col min="18" max="18" width="16" style="25" hidden="1" customWidth="1"/>
    <col min="19" max="19" width="32.25" style="25" hidden="1" customWidth="1"/>
    <col min="20" max="20" width="34.875" style="25" customWidth="1"/>
    <col min="21" max="21" width="18" style="25" customWidth="1"/>
    <col min="22" max="22" width="11" style="25"/>
    <col min="23" max="23" width="11.25" style="25" bestFit="1" customWidth="1"/>
    <col min="24" max="16384" width="11" style="25"/>
  </cols>
  <sheetData>
    <row r="2" spans="2:24" ht="44.25" customHeight="1" x14ac:dyDescent="0.2">
      <c r="B2" s="166"/>
      <c r="C2" s="166"/>
      <c r="D2" s="166"/>
      <c r="E2" s="166"/>
      <c r="F2" s="167" t="s">
        <v>34</v>
      </c>
      <c r="G2" s="168"/>
      <c r="H2" s="169"/>
      <c r="I2" s="166"/>
      <c r="J2" s="166"/>
      <c r="K2" s="166"/>
      <c r="L2" s="166"/>
      <c r="M2" s="166"/>
      <c r="N2" s="166"/>
      <c r="O2" s="166"/>
      <c r="P2" s="166"/>
      <c r="Q2" s="166"/>
      <c r="R2" s="166"/>
      <c r="S2" s="166"/>
      <c r="T2" s="166"/>
    </row>
    <row r="3" spans="2:24" s="36" customFormat="1" ht="124.5" customHeight="1" x14ac:dyDescent="0.2">
      <c r="F3" s="170" t="s">
        <v>37</v>
      </c>
      <c r="G3" s="171" t="s">
        <v>567</v>
      </c>
      <c r="H3" s="172"/>
      <c r="I3" s="35"/>
      <c r="J3" s="116"/>
      <c r="K3" s="116"/>
      <c r="L3" s="116"/>
      <c r="M3" s="116"/>
      <c r="N3" s="116"/>
      <c r="O3" s="22"/>
      <c r="P3" s="31"/>
      <c r="Q3" s="31"/>
      <c r="R3" s="31"/>
      <c r="S3" s="31"/>
    </row>
    <row r="4" spans="2:24" ht="15" x14ac:dyDescent="0.2">
      <c r="F4" s="170" t="s">
        <v>39</v>
      </c>
      <c r="G4" s="171" t="s">
        <v>40</v>
      </c>
      <c r="H4" s="172"/>
      <c r="I4" s="30"/>
      <c r="J4" s="116"/>
      <c r="K4" s="116"/>
      <c r="L4" s="116"/>
      <c r="M4" s="116"/>
      <c r="N4" s="116"/>
      <c r="O4" s="22"/>
      <c r="P4" s="32"/>
      <c r="Q4" s="32"/>
      <c r="R4" s="32"/>
      <c r="S4" s="32"/>
    </row>
    <row r="5" spans="2:24" ht="15" x14ac:dyDescent="0.2">
      <c r="F5" s="170" t="s">
        <v>41</v>
      </c>
      <c r="G5" s="171" t="s">
        <v>42</v>
      </c>
      <c r="H5" s="172"/>
      <c r="I5" s="30"/>
      <c r="J5" s="22"/>
      <c r="K5" s="22"/>
      <c r="L5" s="22"/>
      <c r="M5" s="22"/>
      <c r="N5" s="22"/>
      <c r="O5" s="22"/>
      <c r="P5" s="32"/>
      <c r="Q5" s="32"/>
      <c r="R5" s="32"/>
      <c r="S5" s="32"/>
    </row>
    <row r="6" spans="2:24" ht="15" x14ac:dyDescent="0.2">
      <c r="F6" s="170" t="s">
        <v>43</v>
      </c>
      <c r="G6" s="171" t="s">
        <v>44</v>
      </c>
      <c r="H6" s="172"/>
      <c r="I6" s="30"/>
      <c r="J6" s="116"/>
      <c r="K6" s="116"/>
      <c r="L6" s="116"/>
      <c r="M6" s="116"/>
      <c r="N6" s="116"/>
      <c r="O6" s="22"/>
      <c r="P6" s="32"/>
      <c r="Q6" s="32"/>
      <c r="R6" s="32"/>
      <c r="S6" s="32"/>
      <c r="V6" s="32"/>
      <c r="W6" s="32"/>
      <c r="X6" s="32"/>
    </row>
    <row r="7" spans="2:24" ht="30" x14ac:dyDescent="0.2">
      <c r="F7" s="170" t="s">
        <v>45</v>
      </c>
      <c r="G7" s="171" t="s">
        <v>565</v>
      </c>
      <c r="H7" s="172"/>
      <c r="I7" s="30"/>
      <c r="J7" s="116"/>
      <c r="K7" s="116"/>
      <c r="L7" s="116"/>
      <c r="M7" s="116"/>
      <c r="N7" s="116"/>
      <c r="O7" s="22"/>
      <c r="P7" s="32"/>
      <c r="Q7" s="32"/>
      <c r="R7" s="32"/>
      <c r="S7" s="32"/>
    </row>
    <row r="8" spans="2:24" ht="15" x14ac:dyDescent="0.2">
      <c r="F8" s="170" t="s">
        <v>47</v>
      </c>
      <c r="G8" s="171" t="s">
        <v>566</v>
      </c>
      <c r="H8" s="172"/>
      <c r="I8" s="30"/>
      <c r="J8" s="116"/>
      <c r="K8" s="116"/>
      <c r="L8" s="116"/>
      <c r="M8" s="116"/>
      <c r="N8" s="116"/>
      <c r="O8" s="22"/>
      <c r="P8" s="32"/>
      <c r="Q8" s="32"/>
      <c r="R8" s="32"/>
      <c r="S8" s="32"/>
    </row>
    <row r="9" spans="2:24" ht="9" customHeight="1" x14ac:dyDescent="0.2">
      <c r="G9" s="31"/>
      <c r="H9" s="22"/>
      <c r="I9" s="33"/>
      <c r="J9" s="32"/>
      <c r="K9" s="31"/>
      <c r="L9" s="22"/>
      <c r="M9" s="22"/>
      <c r="N9" s="31"/>
      <c r="O9" s="31"/>
      <c r="P9" s="32"/>
      <c r="Q9" s="32"/>
      <c r="R9" s="32"/>
      <c r="S9" s="32"/>
    </row>
    <row r="10" spans="2:24" ht="51" x14ac:dyDescent="0.2">
      <c r="B10" s="71" t="s">
        <v>49</v>
      </c>
      <c r="C10" s="72" t="s">
        <v>114</v>
      </c>
      <c r="D10" s="72" t="s">
        <v>115</v>
      </c>
      <c r="E10" s="72" t="s">
        <v>116</v>
      </c>
      <c r="F10" s="71" t="s">
        <v>117</v>
      </c>
      <c r="G10" s="73" t="s">
        <v>4</v>
      </c>
      <c r="H10" s="73" t="s">
        <v>6</v>
      </c>
      <c r="I10" s="74" t="s">
        <v>118</v>
      </c>
      <c r="J10" s="73" t="s">
        <v>14</v>
      </c>
      <c r="K10" s="73" t="s">
        <v>119</v>
      </c>
      <c r="L10" s="73" t="s">
        <v>120</v>
      </c>
      <c r="M10" s="75" t="s">
        <v>512</v>
      </c>
      <c r="N10" s="73" t="s">
        <v>53</v>
      </c>
      <c r="O10" s="73" t="s">
        <v>511</v>
      </c>
      <c r="P10" s="73" t="s">
        <v>54</v>
      </c>
      <c r="Q10" s="73" t="s">
        <v>121</v>
      </c>
      <c r="R10" s="73" t="s">
        <v>122</v>
      </c>
      <c r="S10" s="76" t="s">
        <v>123</v>
      </c>
      <c r="T10" s="77" t="s">
        <v>55</v>
      </c>
    </row>
    <row r="11" spans="2:24" s="29" customFormat="1" ht="12.75" hidden="1" customHeight="1" x14ac:dyDescent="0.25">
      <c r="B11" s="22"/>
      <c r="C11" s="22">
        <f>_xlfn.XLOOKUP(T_PA9[[#This Row],[CÓDIGO]],'[2]BASE DE RADICACION 2'!$A$2:$A$668,'[2]BASE DE RADICACION 2'!$B$2:$B$668)</f>
        <v>0</v>
      </c>
      <c r="D11" s="22">
        <f>_xlfn.XLOOKUP(T_PA9[[#This Row],[CÓDIGO]],'[2]BASE DE RADICACION 2'!$A$2:$A$668,'[2]BASE DE RADICACION 2'!$E$2:$E$668)</f>
        <v>0</v>
      </c>
      <c r="E11" s="22">
        <f>_xlfn.XLOOKUP(T_PA9[[#This Row],[CÓDIGO]],'[2]BASE DE RADICACION 2'!$A$2:$A$668,'[2]BASE DE RADICACION 2'!$F$2:$F$668)</f>
        <v>0</v>
      </c>
      <c r="F11" s="22"/>
      <c r="G11" s="22"/>
      <c r="H11" s="22" t="e">
        <f>_xlfn.XLOOKUP(T_PA9[[#This Row],[CÓDIGO]],'[2]BASE DE RADICACION 2'!$A$2:$A$668,'[2]BASE DE RADICACION 2'!$M$2:$M$668)</f>
        <v>#N/A</v>
      </c>
      <c r="I11" s="35" t="e">
        <f>_xlfn.XLOOKUP(T_PA9[[#This Row],[CÓDIGO]],'[2]BASE DE RADICACION 2'!$A$2:$A$668,'[2]BASE DE RADICACION 2'!$C$2:$C$668)</f>
        <v>#N/A</v>
      </c>
      <c r="J11" s="22"/>
      <c r="K11" s="22"/>
      <c r="L11" s="22"/>
      <c r="M11" s="35" t="e">
        <f>_xlfn.XLOOKUP(T_PA9[[#This Row],[CÓDIGO]],'[2]BASE DE RADICACION 2'!$A$2:$A$668,'[2]BASE DE RADICACION 2'!$V$2:$V$668)</f>
        <v>#N/A</v>
      </c>
      <c r="N11" s="22"/>
      <c r="O11" s="22" t="e">
        <f>_xlfn.XLOOKUP(T_PA9[[#This Row],[CÓDIGO]],'[2]BASE DE RADICACION 2'!$A$2:$A$668,'[2]BASE DE RADICACION 2'!$N$2:$N$668)</f>
        <v>#N/A</v>
      </c>
      <c r="P11" s="78"/>
      <c r="Q11" s="79"/>
      <c r="R11" s="79"/>
      <c r="S11" s="79"/>
      <c r="T11" s="24"/>
    </row>
    <row r="12" spans="2:24" s="29" customFormat="1" ht="51" hidden="1" customHeight="1" x14ac:dyDescent="0.25">
      <c r="B12" s="26" t="s">
        <v>124</v>
      </c>
      <c r="C12" s="22">
        <f>_xlfn.XLOOKUP(T_PA9[[#This Row],[CÓDIGO]],'[2]BASE DE RADICACION 2'!$A$2:$A$668,'[2]BASE DE RADICACION 2'!$B$2:$B$668)</f>
        <v>270</v>
      </c>
      <c r="D12" s="22" t="str">
        <f>_xlfn.XLOOKUP(T_PA9[[#This Row],[CÓDIGO]],'[2]BASE DE RADICACION 2'!$A$2:$A$668,'[2]BASE DE RADICACION 2'!$E$2:$E$668)</f>
        <v>SOLICITUD DE CONTRATACION DANIELA LOZANO</v>
      </c>
      <c r="E12" s="22">
        <f>_xlfn.XLOOKUP(T_PA9[[#This Row],[CÓDIGO]],'[2]BASE DE RADICACION 2'!$A$2:$A$668,'[2]BASE DE RADICACION 2'!$F$2:$F$668)</f>
        <v>302</v>
      </c>
      <c r="F12" s="22" t="s">
        <v>507</v>
      </c>
      <c r="G12" s="22" t="s">
        <v>125</v>
      </c>
      <c r="H12" s="22" t="str">
        <f>_xlfn.XLOOKUP(T_PA9[[#This Row],[CÓDIGO]],'[2]BASE DE RADICACION 2'!$A$2:$A$668,'[2]BASE DE RADICACION 2'!$M$2:$M$668)</f>
        <v>Apoyar y asesorar jurídicamente al Grupo Fondo Especial para Investigaciones-FEIdel Instituto Nacional de Salud,en la revisión de procesos de adquisición de bienes y serviciosde acuerdo a la necesidades planificadas para la vigencia 2023.</v>
      </c>
      <c r="I12" s="35">
        <f>_xlfn.XLOOKUP(T_PA9[[#This Row],[CÓDIGO]],'[2]BASE DE RADICACION 2'!$A$2:$A$668,'[2]BASE DE RADICACION 2'!$C$2:$C$668)</f>
        <v>44943</v>
      </c>
      <c r="J12" s="22" t="s">
        <v>62</v>
      </c>
      <c r="K12" s="22" t="s">
        <v>62</v>
      </c>
      <c r="L12" s="22" t="s">
        <v>126</v>
      </c>
      <c r="M12" s="35">
        <f>_xlfn.XLOOKUP(T_PA9[[#This Row],[CÓDIGO]],'[2]BASE DE RADICACION 2'!$A$2:$A$668,'[2]BASE DE RADICACION 2'!$V$2:$V$668)</f>
        <v>0</v>
      </c>
      <c r="N12" s="22" t="s">
        <v>63</v>
      </c>
      <c r="O12" s="22" t="str">
        <f>_xlfn.XLOOKUP(T_PA9[[#This Row],[CÓDIGO]],'[2]BASE DE RADICACION 2'!$A$2:$A$668,'[2]BASE DE RADICACION 2'!$N$2:$N$668)</f>
        <v>Directa prestación de servicios</v>
      </c>
      <c r="P12" s="78" t="e">
        <f>_xlfn.XLOOKUP(T_PA9[[#This Row],[CÓDIGO]],'[3]BASE DE RADICACION 2'!$A$2:$A$620,'[3]BASE DE RADICACION 2'!$O$2:$O$620)</f>
        <v>#N/A</v>
      </c>
      <c r="Q12" s="78" t="e">
        <f>_xlfn.XLOOKUP(T_PA9[[#This Row],[CÓDIGO]],'[3]BASE DE RADICACION 2'!$A$2:$A$620,'[3]BASE DE RADICACION 2'!$O$2:$O$620)</f>
        <v>#N/A</v>
      </c>
      <c r="R12" s="78" t="e">
        <f>_xlfn.XLOOKUP(T_PA9[[#This Row],[CÓDIGO]],'[3]BASE DE RADICACION 2'!$A$2:$A$620,'[3]BASE DE RADICACION 2'!$O$2:$O$620)</f>
        <v>#N/A</v>
      </c>
      <c r="S12" s="78"/>
      <c r="T12" s="24" t="s">
        <v>127</v>
      </c>
    </row>
    <row r="13" spans="2:24" s="29" customFormat="1" ht="84" hidden="1" customHeight="1" x14ac:dyDescent="0.25">
      <c r="B13" s="26" t="s">
        <v>128</v>
      </c>
      <c r="C13" s="22">
        <f>_xlfn.XLOOKUP(T_PA9[[#This Row],[CÓDIGO]],'[2]BASE DE RADICACION 2'!$A$2:$A$668,'[2]BASE DE RADICACION 2'!$B$2:$B$668)</f>
        <v>276</v>
      </c>
      <c r="D13" s="22" t="str">
        <f>_xlfn.XLOOKUP(T_PA9[[#This Row],[CÓDIGO]],'[2]BASE DE RADICACION 2'!$A$2:$A$668,'[2]BASE DE RADICACION 2'!$E$2:$E$668)</f>
        <v>Solicitud contratación Paola Vizcaino</v>
      </c>
      <c r="E13" s="22">
        <f>_xlfn.XLOOKUP(T_PA9[[#This Row],[CÓDIGO]],'[2]BASE DE RADICACION 2'!$A$2:$A$668,'[2]BASE DE RADICACION 2'!$F$2:$F$668)</f>
        <v>302</v>
      </c>
      <c r="F13" s="22" t="s">
        <v>507</v>
      </c>
      <c r="G13" s="22" t="s">
        <v>125</v>
      </c>
      <c r="H13" s="22" t="str">
        <f>_xlfn.XLOOKUP(T_PA9[[#This Row],[CÓDIGO]],'[2]BASE DE RADICACION 2'!$A$2:$A$668,'[2]BASE DE RADICACION 2'!$M$2:$M$668)</f>
        <v xml:space="preserve">Asesorar al FEI y a la Secretaria General en las acciones relacionadas con las políticas de gestión administrativa y ejecución de acciones para el fortalecimiento y mantenimiento del Sistema Integrado de Gestión, articulado al cumplimiento de responsabilidades asociadas al Modelo Integrado de Planeación y Gestión.
</v>
      </c>
      <c r="I13" s="35">
        <f>_xlfn.XLOOKUP(T_PA9[[#This Row],[CÓDIGO]],'[2]BASE DE RADICACION 2'!$A$2:$A$668,'[2]BASE DE RADICACION 2'!$C$2:$C$668)</f>
        <v>44951</v>
      </c>
      <c r="J13" s="22" t="s">
        <v>62</v>
      </c>
      <c r="K13" s="22" t="s">
        <v>62</v>
      </c>
      <c r="L13" s="22" t="s">
        <v>126</v>
      </c>
      <c r="M13" s="35">
        <f>_xlfn.XLOOKUP(T_PA9[[#This Row],[CÓDIGO]],'[2]BASE DE RADICACION 2'!$A$2:$A$668,'[2]BASE DE RADICACION 2'!$V$2:$V$668)</f>
        <v>0</v>
      </c>
      <c r="N13" s="22" t="s">
        <v>63</v>
      </c>
      <c r="O13" s="22" t="str">
        <f>_xlfn.XLOOKUP(T_PA9[[#This Row],[CÓDIGO]],'[2]BASE DE RADICACION 2'!$A$2:$A$668,'[2]BASE DE RADICACION 2'!$N$2:$N$668)</f>
        <v>Directa prestación de servicios</v>
      </c>
      <c r="P13" s="78" t="e">
        <f>_xlfn.XLOOKUP(T_PA9[[#This Row],[CÓDIGO]],'[3]BASE DE RADICACION 2'!$A$2:$A$620,'[3]BASE DE RADICACION 2'!$O$2:$O$620)</f>
        <v>#N/A</v>
      </c>
      <c r="Q13" s="78" t="e">
        <f>_xlfn.XLOOKUP(T_PA9[[#This Row],[CÓDIGO]],'[3]BASE DE RADICACION 2'!$A$2:$A$620,'[3]BASE DE RADICACION 2'!$O$2:$O$620)</f>
        <v>#N/A</v>
      </c>
      <c r="R13" s="78" t="e">
        <f>_xlfn.XLOOKUP(T_PA9[[#This Row],[CÓDIGO]],'[3]BASE DE RADICACION 2'!$A$2:$A$620,'[3]BASE DE RADICACION 2'!$O$2:$O$620)</f>
        <v>#N/A</v>
      </c>
      <c r="S13" s="78"/>
      <c r="T13" s="24" t="s">
        <v>127</v>
      </c>
    </row>
    <row r="14" spans="2:24" s="29" customFormat="1" ht="51" hidden="1" customHeight="1" x14ac:dyDescent="0.25">
      <c r="B14" s="26" t="s">
        <v>129</v>
      </c>
      <c r="C14" s="22">
        <f>_xlfn.XLOOKUP(T_PA9[[#This Row],[CÓDIGO]],'[2]BASE DE RADICACION 2'!$A$2:$A$668,'[2]BASE DE RADICACION 2'!$B$2:$B$668)</f>
        <v>279</v>
      </c>
      <c r="D14" s="22" t="str">
        <f>_xlfn.XLOOKUP(T_PA9[[#This Row],[CÓDIGO]],'[2]BASE DE RADICACION 2'!$A$2:$A$668,'[2]BASE DE RADICACION 2'!$E$2:$E$668)</f>
        <v>Solicitud de contratación Carlos Humberto Fajardo Barajas</v>
      </c>
      <c r="E14" s="22">
        <f>_xlfn.XLOOKUP(T_PA9[[#This Row],[CÓDIGO]],'[2]BASE DE RADICACION 2'!$A$2:$A$668,'[2]BASE DE RADICACION 2'!$F$2:$F$668)</f>
        <v>302</v>
      </c>
      <c r="F14" s="22" t="s">
        <v>507</v>
      </c>
      <c r="G14" s="22" t="s">
        <v>125</v>
      </c>
      <c r="H14" s="22" t="str">
        <f>_xlfn.XLOOKUP(T_PA9[[#This Row],[CÓDIGO]],'[2]BASE DE RADICACION 2'!$A$2:$A$668,'[2]BASE DE RADICACION 2'!$M$2:$M$668)</f>
        <v>Apoyar y asesorar jurídicamente al Grupo Fondo Especial para Investigaciones-FEI del Instituto Nacional de Salud, en la revisión de procesos de adquisición de bienes y servicios de acuerdo a la necesidades planificadas para la vigencia 2023.</v>
      </c>
      <c r="I14" s="35">
        <f>_xlfn.XLOOKUP(T_PA9[[#This Row],[CÓDIGO]],'[2]BASE DE RADICACION 2'!$A$2:$A$668,'[2]BASE DE RADICACION 2'!$C$2:$C$668)</f>
        <v>44952</v>
      </c>
      <c r="J14" s="22" t="s">
        <v>62</v>
      </c>
      <c r="K14" s="22" t="s">
        <v>62</v>
      </c>
      <c r="L14" s="22" t="s">
        <v>126</v>
      </c>
      <c r="M14" s="35">
        <f>_xlfn.XLOOKUP(T_PA9[[#This Row],[CÓDIGO]],'[2]BASE DE RADICACION 2'!$A$2:$A$668,'[2]BASE DE RADICACION 2'!$V$2:$V$668)</f>
        <v>0</v>
      </c>
      <c r="N14" s="22" t="s">
        <v>63</v>
      </c>
      <c r="O14" s="22" t="str">
        <f>_xlfn.XLOOKUP(T_PA9[[#This Row],[CÓDIGO]],'[2]BASE DE RADICACION 2'!$A$2:$A$668,'[2]BASE DE RADICACION 2'!$N$2:$N$668)</f>
        <v>Directa prestación de servicios</v>
      </c>
      <c r="P14" s="78" t="e">
        <f>_xlfn.XLOOKUP(T_PA9[[#This Row],[CÓDIGO]],'[3]BASE DE RADICACION 2'!$A$2:$A$620,'[3]BASE DE RADICACION 2'!$O$2:$O$620)</f>
        <v>#N/A</v>
      </c>
      <c r="Q14" s="78" t="e">
        <f>_xlfn.XLOOKUP(T_PA9[[#This Row],[CÓDIGO]],'[3]BASE DE RADICACION 2'!$A$2:$A$620,'[3]BASE DE RADICACION 2'!$O$2:$O$620)</f>
        <v>#N/A</v>
      </c>
      <c r="R14" s="78" t="e">
        <f>_xlfn.XLOOKUP(T_PA9[[#This Row],[CÓDIGO]],'[3]BASE DE RADICACION 2'!$A$2:$A$620,'[3]BASE DE RADICACION 2'!$O$2:$O$620)</f>
        <v>#N/A</v>
      </c>
      <c r="S14" s="78"/>
      <c r="T14" s="24" t="s">
        <v>127</v>
      </c>
    </row>
    <row r="15" spans="2:24" s="29" customFormat="1" ht="38.25" hidden="1" customHeight="1" x14ac:dyDescent="0.25">
      <c r="B15" s="26" t="s">
        <v>130</v>
      </c>
      <c r="C15" s="22">
        <f>_xlfn.XLOOKUP(T_PA9[[#This Row],[CÓDIGO]],'[2]BASE DE RADICACION 2'!$A$2:$A$668,'[2]BASE DE RADICACION 2'!$B$2:$B$668)</f>
        <v>284</v>
      </c>
      <c r="D15" s="22" t="str">
        <f>_xlfn.XLOOKUP(T_PA9[[#This Row],[CÓDIGO]],'[2]BASE DE RADICACION 2'!$A$2:$A$668,'[2]BASE DE RADICACION 2'!$E$2:$E$668)</f>
        <v>Solicitud contratación Laura Valentina Diaz Riveros</v>
      </c>
      <c r="E15" s="22">
        <f>_xlfn.XLOOKUP(T_PA9[[#This Row],[CÓDIGO]],'[2]BASE DE RADICACION 2'!$A$2:$A$668,'[2]BASE DE RADICACION 2'!$F$2:$F$668)</f>
        <v>302</v>
      </c>
      <c r="F15" s="22" t="s">
        <v>507</v>
      </c>
      <c r="G15" s="22" t="s">
        <v>125</v>
      </c>
      <c r="H15" s="22" t="str">
        <f>_xlfn.XLOOKUP(T_PA9[[#This Row],[CÓDIGO]],'[2]BASE DE RADICACION 2'!$A$2:$A$668,'[2]BASE DE RADICACION 2'!$M$2:$M$668)</f>
        <v>Apoyar al FEI en la gestión de revisión documental para tramites contractuales con los recursos del patrimonio autónomo.</v>
      </c>
      <c r="I15" s="35">
        <f>_xlfn.XLOOKUP(T_PA9[[#This Row],[CÓDIGO]],'[2]BASE DE RADICACION 2'!$A$2:$A$668,'[2]BASE DE RADICACION 2'!$C$2:$C$668)</f>
        <v>44958</v>
      </c>
      <c r="J15" s="22" t="s">
        <v>131</v>
      </c>
      <c r="K15" s="22" t="s">
        <v>131</v>
      </c>
      <c r="L15" s="22" t="s">
        <v>126</v>
      </c>
      <c r="M15" s="35">
        <f>_xlfn.XLOOKUP(T_PA9[[#This Row],[CÓDIGO]],'[2]BASE DE RADICACION 2'!$A$2:$A$668,'[2]BASE DE RADICACION 2'!$V$2:$V$668)</f>
        <v>0</v>
      </c>
      <c r="N15" s="22" t="s">
        <v>63</v>
      </c>
      <c r="O15" s="22" t="str">
        <f>_xlfn.XLOOKUP(T_PA9[[#This Row],[CÓDIGO]],'[2]BASE DE RADICACION 2'!$A$2:$A$668,'[2]BASE DE RADICACION 2'!$N$2:$N$668)</f>
        <v>Directa prestación de servicios</v>
      </c>
      <c r="P15" s="78" t="e">
        <f>_xlfn.XLOOKUP(T_PA9[[#This Row],[CÓDIGO]],'[3]BASE DE RADICACION 2'!$A$2:$A$620,'[3]BASE DE RADICACION 2'!$O$2:$O$620)</f>
        <v>#N/A</v>
      </c>
      <c r="Q15" s="78" t="e">
        <f>_xlfn.XLOOKUP(T_PA9[[#This Row],[CÓDIGO]],'[3]BASE DE RADICACION 2'!$A$2:$A$620,'[3]BASE DE RADICACION 2'!$O$2:$O$620)</f>
        <v>#N/A</v>
      </c>
      <c r="R15" s="78" t="e">
        <f>_xlfn.XLOOKUP(T_PA9[[#This Row],[CÓDIGO]],'[3]BASE DE RADICACION 2'!$A$2:$A$620,'[3]BASE DE RADICACION 2'!$O$2:$O$620)</f>
        <v>#N/A</v>
      </c>
      <c r="S15" s="78"/>
      <c r="T15" s="24" t="s">
        <v>127</v>
      </c>
    </row>
    <row r="16" spans="2:24" s="29" customFormat="1" ht="51" hidden="1" customHeight="1" x14ac:dyDescent="0.25">
      <c r="B16" s="26" t="s">
        <v>132</v>
      </c>
      <c r="C16" s="22">
        <f>_xlfn.XLOOKUP(T_PA9[[#This Row],[CÓDIGO]],'[2]BASE DE RADICACION 2'!$A$2:$A$668,'[2]BASE DE RADICACION 2'!$B$2:$B$668)</f>
        <v>290</v>
      </c>
      <c r="D16" s="22" t="str">
        <f>_xlfn.XLOOKUP(T_PA9[[#This Row],[CÓDIGO]],'[2]BASE DE RADICACION 2'!$A$2:$A$668,'[2]BASE DE RADICACION 2'!$E$2:$E$668)</f>
        <v>Solicitud de contratación Lina Maria Lopez Melendez</v>
      </c>
      <c r="E16" s="22">
        <f>_xlfn.XLOOKUP(T_PA9[[#This Row],[CÓDIGO]],'[2]BASE DE RADICACION 2'!$A$2:$A$668,'[2]BASE DE RADICACION 2'!$F$2:$F$668)</f>
        <v>302</v>
      </c>
      <c r="F16" s="22" t="s">
        <v>507</v>
      </c>
      <c r="G16" s="22" t="s">
        <v>125</v>
      </c>
      <c r="H16" s="22" t="str">
        <f>_xlfn.XLOOKUP(T_PA9[[#This Row],[CÓDIGO]],'[2]BASE DE RADICACION 2'!$A$2:$A$668,'[2]BASE DE RADICACION 2'!$M$2:$M$668)</f>
        <v xml:space="preserve">Prestar servicios profesionales a la Secretaria General y al Grupo Fondo Especial para Investigaciones-FEI del Instituto Nacional de Salud, en el acompañamiento contractual, jurídico y apoyo administrativo que sea requerido para la vigencia 2023. </v>
      </c>
      <c r="I16" s="35">
        <f>_xlfn.XLOOKUP(T_PA9[[#This Row],[CÓDIGO]],'[2]BASE DE RADICACION 2'!$A$2:$A$668,'[2]BASE DE RADICACION 2'!$C$2:$C$668)</f>
        <v>44967</v>
      </c>
      <c r="J16" s="22" t="s">
        <v>131</v>
      </c>
      <c r="K16" s="22" t="s">
        <v>131</v>
      </c>
      <c r="L16" s="22" t="s">
        <v>126</v>
      </c>
      <c r="M16" s="35">
        <f>_xlfn.XLOOKUP(T_PA9[[#This Row],[CÓDIGO]],'[2]BASE DE RADICACION 2'!$A$2:$A$668,'[2]BASE DE RADICACION 2'!$V$2:$V$668)</f>
        <v>44986</v>
      </c>
      <c r="N16" s="22" t="s">
        <v>63</v>
      </c>
      <c r="O16" s="22" t="str">
        <f>_xlfn.XLOOKUP(T_PA9[[#This Row],[CÓDIGO]],'[2]BASE DE RADICACION 2'!$A$2:$A$668,'[2]BASE DE RADICACION 2'!$N$2:$N$668)</f>
        <v>Directa prestación de servicios</v>
      </c>
      <c r="P16" s="78" t="e">
        <f>_xlfn.XLOOKUP(T_PA9[[#This Row],[CÓDIGO]],'[3]BASE DE RADICACION 2'!$A$2:$A$620,'[3]BASE DE RADICACION 2'!$O$2:$O$620)</f>
        <v>#N/A</v>
      </c>
      <c r="Q16" s="78" t="e">
        <f>_xlfn.XLOOKUP(T_PA9[[#This Row],[CÓDIGO]],'[3]BASE DE RADICACION 2'!$A$2:$A$620,'[3]BASE DE RADICACION 2'!$O$2:$O$620)</f>
        <v>#N/A</v>
      </c>
      <c r="R16" s="78" t="e">
        <f>_xlfn.XLOOKUP(T_PA9[[#This Row],[CÓDIGO]],'[3]BASE DE RADICACION 2'!$A$2:$A$620,'[3]BASE DE RADICACION 2'!$O$2:$O$620)</f>
        <v>#N/A</v>
      </c>
      <c r="S16" s="78"/>
      <c r="T16" s="24" t="s">
        <v>127</v>
      </c>
    </row>
    <row r="17" spans="2:20" s="29" customFormat="1" ht="63.75" hidden="1" customHeight="1" x14ac:dyDescent="0.25">
      <c r="B17" s="26" t="s">
        <v>133</v>
      </c>
      <c r="C17" s="22" t="str">
        <f>_xlfn.XLOOKUP(T_PA9[[#This Row],[CÓDIGO]],'[2]BASE DE RADICACION 2'!$A$2:$A$668,'[2]BASE DE RADICACION 2'!$B$2:$B$668)</f>
        <v>305-1</v>
      </c>
      <c r="D17" s="22" t="str">
        <f>_xlfn.XLOOKUP(T_PA9[[#This Row],[CÓDIGO]],'[2]BASE DE RADICACION 2'!$A$2:$A$668,'[2]BASE DE RADICACION 2'!$E$2:$E$668)</f>
        <v>Solicitud de contratación abogadas para el FEI - Laura Andrade Arias</v>
      </c>
      <c r="E17" s="22">
        <f>_xlfn.XLOOKUP(T_PA9[[#This Row],[CÓDIGO]],'[2]BASE DE RADICACION 2'!$A$2:$A$668,'[2]BASE DE RADICACION 2'!$F$2:$F$668)</f>
        <v>302</v>
      </c>
      <c r="F17" s="22" t="s">
        <v>507</v>
      </c>
      <c r="G17" s="22" t="s">
        <v>125</v>
      </c>
      <c r="H17" s="22" t="str">
        <f>_xlfn.XLOOKUP(T_PA9[[#This Row],[CÓDIGO]],'[2]BASE DE RADICACION 2'!$A$2:$A$668,'[2]BASE DE RADICACION 2'!$M$2:$M$668)</f>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v>
      </c>
      <c r="I17" s="35">
        <f>_xlfn.XLOOKUP(T_PA9[[#This Row],[CÓDIGO]],'[2]BASE DE RADICACION 2'!$A$2:$A$668,'[2]BASE DE RADICACION 2'!$C$2:$C$668)</f>
        <v>44973</v>
      </c>
      <c r="J17" s="22" t="s">
        <v>131</v>
      </c>
      <c r="K17" s="22" t="s">
        <v>131</v>
      </c>
      <c r="L17" s="22" t="s">
        <v>126</v>
      </c>
      <c r="M17" s="35">
        <f>_xlfn.XLOOKUP(T_PA9[[#This Row],[CÓDIGO]],'[2]BASE DE RADICACION 2'!$A$2:$A$668,'[2]BASE DE RADICACION 2'!$V$2:$V$668)</f>
        <v>0</v>
      </c>
      <c r="N17" s="22" t="s">
        <v>63</v>
      </c>
      <c r="O17" s="22" t="str">
        <f>_xlfn.XLOOKUP(T_PA9[[#This Row],[CÓDIGO]],'[2]BASE DE RADICACION 2'!$A$2:$A$668,'[2]BASE DE RADICACION 2'!$N$2:$N$668)</f>
        <v>Directa prestación de servicios</v>
      </c>
      <c r="P17" s="78" t="e">
        <f>_xlfn.XLOOKUP(T_PA9[[#This Row],[CÓDIGO]],'[3]BASE DE RADICACION 2'!$A$2:$A$620,'[3]BASE DE RADICACION 2'!$O$2:$O$620)</f>
        <v>#N/A</v>
      </c>
      <c r="Q17" s="78" t="e">
        <f>_xlfn.XLOOKUP(T_PA9[[#This Row],[CÓDIGO]],'[3]BASE DE RADICACION 2'!$A$2:$A$620,'[3]BASE DE RADICACION 2'!$O$2:$O$620)</f>
        <v>#N/A</v>
      </c>
      <c r="R17" s="78" t="e">
        <f>_xlfn.XLOOKUP(T_PA9[[#This Row],[CÓDIGO]],'[3]BASE DE RADICACION 2'!$A$2:$A$620,'[3]BASE DE RADICACION 2'!$O$2:$O$620)</f>
        <v>#N/A</v>
      </c>
      <c r="S17" s="78"/>
      <c r="T17" s="24" t="s">
        <v>127</v>
      </c>
    </row>
    <row r="18" spans="2:20" s="29" customFormat="1" ht="63.75" hidden="1" customHeight="1" x14ac:dyDescent="0.25">
      <c r="B18" s="26" t="s">
        <v>134</v>
      </c>
      <c r="C18" s="22" t="str">
        <f>_xlfn.XLOOKUP(T_PA9[[#This Row],[CÓDIGO]],'[2]BASE DE RADICACION 2'!$A$2:$A$668,'[2]BASE DE RADICACION 2'!$B$2:$B$668)</f>
        <v>305-2</v>
      </c>
      <c r="D18" s="22" t="str">
        <f>_xlfn.XLOOKUP(T_PA9[[#This Row],[CÓDIGO]],'[2]BASE DE RADICACION 2'!$A$2:$A$668,'[2]BASE DE RADICACION 2'!$E$2:$E$668)</f>
        <v>Solicitud de contratación abogadas para el FEI - Laura Victoria Hidalgo Yepes</v>
      </c>
      <c r="E18" s="22">
        <f>_xlfn.XLOOKUP(T_PA9[[#This Row],[CÓDIGO]],'[2]BASE DE RADICACION 2'!$A$2:$A$668,'[2]BASE DE RADICACION 2'!$F$2:$F$668)</f>
        <v>302</v>
      </c>
      <c r="F18" s="22" t="s">
        <v>507</v>
      </c>
      <c r="G18" s="22" t="s">
        <v>125</v>
      </c>
      <c r="H18" s="22" t="str">
        <f>_xlfn.XLOOKUP(T_PA9[[#This Row],[CÓDIGO]],'[2]BASE DE RADICACION 2'!$A$2:$A$668,'[2]BASE DE RADICACION 2'!$M$2:$M$668)</f>
        <v>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v>
      </c>
      <c r="I18" s="35">
        <f>_xlfn.XLOOKUP(T_PA9[[#This Row],[CÓDIGO]],'[2]BASE DE RADICACION 2'!$A$2:$A$668,'[2]BASE DE RADICACION 2'!$C$2:$C$668)</f>
        <v>44973</v>
      </c>
      <c r="J18" s="22" t="s">
        <v>131</v>
      </c>
      <c r="K18" s="22" t="s">
        <v>131</v>
      </c>
      <c r="L18" s="22" t="s">
        <v>126</v>
      </c>
      <c r="M18" s="35">
        <f>_xlfn.XLOOKUP(T_PA9[[#This Row],[CÓDIGO]],'[2]BASE DE RADICACION 2'!$A$2:$A$668,'[2]BASE DE RADICACION 2'!$V$2:$V$668)</f>
        <v>0</v>
      </c>
      <c r="N18" s="22" t="s">
        <v>63</v>
      </c>
      <c r="O18" s="22" t="str">
        <f>_xlfn.XLOOKUP(T_PA9[[#This Row],[CÓDIGO]],'[2]BASE DE RADICACION 2'!$A$2:$A$668,'[2]BASE DE RADICACION 2'!$N$2:$N$668)</f>
        <v>Directa prestación de servicios</v>
      </c>
      <c r="P18" s="78" t="e">
        <f>_xlfn.XLOOKUP(T_PA9[[#This Row],[CÓDIGO]],'[3]BASE DE RADICACION 2'!$A$2:$A$620,'[3]BASE DE RADICACION 2'!$O$2:$O$620)</f>
        <v>#N/A</v>
      </c>
      <c r="Q18" s="78" t="e">
        <f>_xlfn.XLOOKUP(T_PA9[[#This Row],[CÓDIGO]],'[3]BASE DE RADICACION 2'!$A$2:$A$620,'[3]BASE DE RADICACION 2'!$O$2:$O$620)</f>
        <v>#N/A</v>
      </c>
      <c r="R18" s="78" t="e">
        <f>_xlfn.XLOOKUP(T_PA9[[#This Row],[CÓDIGO]],'[3]BASE DE RADICACION 2'!$A$2:$A$620,'[3]BASE DE RADICACION 2'!$O$2:$O$620)</f>
        <v>#N/A</v>
      </c>
      <c r="S18" s="78"/>
      <c r="T18" s="24" t="s">
        <v>127</v>
      </c>
    </row>
    <row r="19" spans="2:20" s="29" customFormat="1" ht="77.25" hidden="1" customHeight="1" x14ac:dyDescent="0.25">
      <c r="B19" s="26" t="s">
        <v>135</v>
      </c>
      <c r="C19" s="22">
        <f>_xlfn.XLOOKUP(T_PA9[[#This Row],[CÓDIGO]],'[2]BASE DE RADICACION 2'!$A$2:$A$668,'[2]BASE DE RADICACION 2'!$B$2:$B$668)</f>
        <v>327</v>
      </c>
      <c r="D19" s="22" t="str">
        <f>_xlfn.XLOOKUP(T_PA9[[#This Row],[CÓDIGO]],'[2]BASE DE RADICACION 2'!$A$2:$A$668,'[2]BASE DE RADICACION 2'!$E$2:$E$668)</f>
        <v>Solicitud de contratación Laura Gabriela Diaz Peña</v>
      </c>
      <c r="E19" s="22">
        <f>_xlfn.XLOOKUP(T_PA9[[#This Row],[CÓDIGO]],'[2]BASE DE RADICACION 2'!$A$2:$A$668,'[2]BASE DE RADICACION 2'!$F$2:$F$668)</f>
        <v>302</v>
      </c>
      <c r="F19" s="22" t="s">
        <v>507</v>
      </c>
      <c r="G19" s="22" t="s">
        <v>125</v>
      </c>
      <c r="H19" s="22" t="str">
        <f>_xlfn.XLOOKUP(T_PA9[[#This Row],[CÓDIGO]],'[2]BASE DE RADICACION 2'!$A$2:$A$668,'[2]BASE DE RADICACION 2'!$M$2:$M$668)</f>
        <v xml:space="preserve">Prestar servicios profesionales al Grupo Fondo Especial para Investigaciones-FEI del Instituto Nacional de Salud, en la ejecución y seguimiento de las actividades administrativas y gestión de pagos, dentro el marco legal aplicable al Fondo y de conformidad con los términos de los proyectos que integran el Patrimonio Autónomo.
</v>
      </c>
      <c r="I19" s="35">
        <f>_xlfn.XLOOKUP(T_PA9[[#This Row],[CÓDIGO]],'[2]BASE DE RADICACION 2'!$A$2:$A$668,'[2]BASE DE RADICACION 2'!$C$2:$C$668)</f>
        <v>45016</v>
      </c>
      <c r="J19" s="22" t="s">
        <v>81</v>
      </c>
      <c r="K19" s="22" t="s">
        <v>81</v>
      </c>
      <c r="L19" s="22" t="s">
        <v>126</v>
      </c>
      <c r="M19" s="35">
        <f>_xlfn.XLOOKUP(T_PA9[[#This Row],[CÓDIGO]],'[2]BASE DE RADICACION 2'!$A$2:$A$668,'[2]BASE DE RADICACION 2'!$V$2:$V$668)</f>
        <v>45026</v>
      </c>
      <c r="N19" s="22" t="s">
        <v>63</v>
      </c>
      <c r="O19" s="22" t="str">
        <f>_xlfn.XLOOKUP(T_PA9[[#This Row],[CÓDIGO]],'[2]BASE DE RADICACION 2'!$A$2:$A$668,'[2]BASE DE RADICACION 2'!$N$2:$N$668)</f>
        <v>Directa prestación de servicios</v>
      </c>
      <c r="P19" s="78" t="e">
        <f>_xlfn.XLOOKUP(T_PA9[[#This Row],[CÓDIGO]],'[3]BASE DE RADICACION 2'!$A$2:$A$620,'[3]BASE DE RADICACION 2'!$O$2:$O$620)</f>
        <v>#N/A</v>
      </c>
      <c r="Q19" s="78" t="e">
        <f>_xlfn.XLOOKUP(T_PA9[[#This Row],[CÓDIGO]],'[3]BASE DE RADICACION 2'!$A$2:$A$620,'[3]BASE DE RADICACION 2'!$O$2:$O$620)</f>
        <v>#N/A</v>
      </c>
      <c r="R19" s="78" t="e">
        <f>_xlfn.XLOOKUP(T_PA9[[#This Row],[CÓDIGO]],'[3]BASE DE RADICACION 2'!$A$2:$A$620,'[3]BASE DE RADICACION 2'!$O$2:$O$620)</f>
        <v>#N/A</v>
      </c>
      <c r="S19" s="78"/>
      <c r="T19" s="24" t="s">
        <v>127</v>
      </c>
    </row>
    <row r="20" spans="2:20" s="29" customFormat="1" ht="59.25" hidden="1" customHeight="1" x14ac:dyDescent="0.25">
      <c r="B20" s="26" t="s">
        <v>136</v>
      </c>
      <c r="C20" s="22">
        <f>_xlfn.XLOOKUP(T_PA9[[#This Row],[CÓDIGO]],'[2]BASE DE RADICACION 2'!$A$2:$A$668,'[2]BASE DE RADICACION 2'!$B$2:$B$668)</f>
        <v>340</v>
      </c>
      <c r="D20" s="22" t="str">
        <f>_xlfn.XLOOKUP(T_PA9[[#This Row],[CÓDIGO]],'[2]BASE DE RADICACION 2'!$A$2:$A$668,'[2]BASE DE RADICACION 2'!$E$2:$E$668)</f>
        <v>Solicitud de contratación Juan Carlos Figueroa Godoy</v>
      </c>
      <c r="E20" s="22">
        <f>_xlfn.XLOOKUP(T_PA9[[#This Row],[CÓDIGO]],'[2]BASE DE RADICACION 2'!$A$2:$A$668,'[2]BASE DE RADICACION 2'!$F$2:$F$668)</f>
        <v>302</v>
      </c>
      <c r="F20" s="22" t="s">
        <v>507</v>
      </c>
      <c r="G20" s="22" t="s">
        <v>125</v>
      </c>
      <c r="H20" s="22" t="str">
        <f>_xlfn.XLOOKUP(T_PA9[[#This Row],[CÓDIGO]],'[2]BASE DE RADICACION 2'!$A$2:$A$668,'[2]BASE DE RADICACION 2'!$M$2:$M$668)</f>
        <v xml:space="preserve">Prestar servicios profesionales especializados a la Secretaria General en el acompañamiento y asistencia técnica para el fortalecimiento de la Entidad en el marco de los procesos y proyectos que se requieren para la debida gestión del Instituto Nacional de Salud. </v>
      </c>
      <c r="I20" s="35">
        <f>_xlfn.XLOOKUP(T_PA9[[#This Row],[CÓDIGO]],'[2]BASE DE RADICACION 2'!$A$2:$A$668,'[2]BASE DE RADICACION 2'!$C$2:$C$668)</f>
        <v>45033</v>
      </c>
      <c r="J20" s="22" t="s">
        <v>137</v>
      </c>
      <c r="K20" s="22" t="s">
        <v>137</v>
      </c>
      <c r="L20" s="22" t="s">
        <v>126</v>
      </c>
      <c r="M20" s="35">
        <f>_xlfn.XLOOKUP(T_PA9[[#This Row],[CÓDIGO]],'[2]BASE DE RADICACION 2'!$A$2:$A$668,'[2]BASE DE RADICACION 2'!$V$2:$V$668)</f>
        <v>45035</v>
      </c>
      <c r="N20" s="22" t="s">
        <v>63</v>
      </c>
      <c r="O20" s="22" t="str">
        <f>_xlfn.XLOOKUP(T_PA9[[#This Row],[CÓDIGO]],'[2]BASE DE RADICACION 2'!$A$2:$A$668,'[2]BASE DE RADICACION 2'!$N$2:$N$668)</f>
        <v>Directa prestación de servicios</v>
      </c>
      <c r="P20" s="78" t="e">
        <f>_xlfn.XLOOKUP(T_PA9[[#This Row],[CÓDIGO]],'[3]BASE DE RADICACION 2'!$A$2:$A$620,'[3]BASE DE RADICACION 2'!$O$2:$O$620)</f>
        <v>#N/A</v>
      </c>
      <c r="Q20" s="78" t="e">
        <f>_xlfn.XLOOKUP(T_PA9[[#This Row],[CÓDIGO]],'[3]BASE DE RADICACION 2'!$A$2:$A$620,'[3]BASE DE RADICACION 2'!$O$2:$O$620)</f>
        <v>#N/A</v>
      </c>
      <c r="R20" s="78" t="e">
        <f>_xlfn.XLOOKUP(T_PA9[[#This Row],[CÓDIGO]],'[3]BASE DE RADICACION 2'!$A$2:$A$620,'[3]BASE DE RADICACION 2'!$O$2:$O$620)</f>
        <v>#N/A</v>
      </c>
      <c r="S20" s="78"/>
      <c r="T20" s="24" t="s">
        <v>127</v>
      </c>
    </row>
    <row r="21" spans="2:20" s="29" customFormat="1" ht="51" hidden="1" customHeight="1" x14ac:dyDescent="0.25">
      <c r="B21" s="26" t="s">
        <v>138</v>
      </c>
      <c r="C21" s="22">
        <f>_xlfn.XLOOKUP(T_PA9[[#This Row],[CÓDIGO]],'[2]BASE DE RADICACION 2'!$A$2:$A$668,'[2]BASE DE RADICACION 2'!$B$2:$B$668)</f>
        <v>341</v>
      </c>
      <c r="D21" s="22" t="str">
        <f>_xlfn.XLOOKUP(T_PA9[[#This Row],[CÓDIGO]],'[2]BASE DE RADICACION 2'!$A$2:$A$668,'[2]BASE DE RADICACION 2'!$E$2:$E$668)</f>
        <v>Solicitud de contratación Mabel Astrid Roa Pinzon</v>
      </c>
      <c r="E21" s="22">
        <f>_xlfn.XLOOKUP(T_PA9[[#This Row],[CÓDIGO]],'[2]BASE DE RADICACION 2'!$A$2:$A$668,'[2]BASE DE RADICACION 2'!$F$2:$F$668)</f>
        <v>302</v>
      </c>
      <c r="F21" s="22" t="s">
        <v>507</v>
      </c>
      <c r="G21" s="22" t="s">
        <v>125</v>
      </c>
      <c r="H21" s="22" t="str">
        <f>_xlfn.XLOOKUP(T_PA9[[#This Row],[CÓDIGO]],'[2]BASE DE RADICACION 2'!$A$2:$A$668,'[2]BASE DE RADICACION 2'!$M$2:$M$668)</f>
        <v>Apoyar la gestión del Grupo Fondo Especial para Investigaciones-FEI en especial todo lo relacionado con actividades administrativas, documentales y precontractuales, en el marco de la ejecución de los proyectos cuyos recursos se encuentran en el patrimonio autónomo FEI.</v>
      </c>
      <c r="I21" s="35">
        <f>_xlfn.XLOOKUP(T_PA9[[#This Row],[CÓDIGO]],'[2]BASE DE RADICACION 2'!$A$2:$A$668,'[2]BASE DE RADICACION 2'!$C$2:$C$668)</f>
        <v>45034</v>
      </c>
      <c r="J21" s="22" t="s">
        <v>137</v>
      </c>
      <c r="K21" s="22" t="s">
        <v>137</v>
      </c>
      <c r="L21" s="22" t="s">
        <v>126</v>
      </c>
      <c r="M21" s="35">
        <f>_xlfn.XLOOKUP(T_PA9[[#This Row],[CÓDIGO]],'[2]BASE DE RADICACION 2'!$A$2:$A$668,'[2]BASE DE RADICACION 2'!$V$2:$V$668)</f>
        <v>45051</v>
      </c>
      <c r="N21" s="22" t="s">
        <v>63</v>
      </c>
      <c r="O21" s="22" t="str">
        <f>_xlfn.XLOOKUP(T_PA9[[#This Row],[CÓDIGO]],'[2]BASE DE RADICACION 2'!$A$2:$A$668,'[2]BASE DE RADICACION 2'!$N$2:$N$668)</f>
        <v>Directa prestación de servicios</v>
      </c>
      <c r="P21" s="78" t="e">
        <f>_xlfn.XLOOKUP(T_PA9[[#This Row],[CÓDIGO]],'[3]BASE DE RADICACION 2'!$A$2:$A$620,'[3]BASE DE RADICACION 2'!$O$2:$O$620)</f>
        <v>#N/A</v>
      </c>
      <c r="Q21" s="78" t="e">
        <f>_xlfn.XLOOKUP(T_PA9[[#This Row],[CÓDIGO]],'[3]BASE DE RADICACION 2'!$A$2:$A$620,'[3]BASE DE RADICACION 2'!$O$2:$O$620)</f>
        <v>#N/A</v>
      </c>
      <c r="R21" s="78" t="e">
        <f>_xlfn.XLOOKUP(T_PA9[[#This Row],[CÓDIGO]],'[3]BASE DE RADICACION 2'!$A$2:$A$620,'[3]BASE DE RADICACION 2'!$O$2:$O$620)</f>
        <v>#N/A</v>
      </c>
      <c r="S21" s="78"/>
      <c r="T21" s="24" t="s">
        <v>127</v>
      </c>
    </row>
    <row r="22" spans="2:20" s="29" customFormat="1" ht="63.75" hidden="1" customHeight="1" x14ac:dyDescent="0.25">
      <c r="B22" s="26" t="s">
        <v>139</v>
      </c>
      <c r="C22" s="22">
        <f>_xlfn.XLOOKUP(T_PA9[[#This Row],[CÓDIGO]],'[2]BASE DE RADICACION 2'!$A$2:$A$668,'[2]BASE DE RADICACION 2'!$B$2:$B$668)</f>
        <v>342</v>
      </c>
      <c r="D22" s="22" t="str">
        <f>_xlfn.XLOOKUP(T_PA9[[#This Row],[CÓDIGO]],'[2]BASE DE RADICACION 2'!$A$2:$A$668,'[2]BASE DE RADICACION 2'!$E$2:$E$668)</f>
        <v>Solicitud de contratación Stephanie Alejandra Castañeda Triana</v>
      </c>
      <c r="E22" s="22">
        <f>_xlfn.XLOOKUP(T_PA9[[#This Row],[CÓDIGO]],'[2]BASE DE RADICACION 2'!$A$2:$A$668,'[2]BASE DE RADICACION 2'!$F$2:$F$668)</f>
        <v>302</v>
      </c>
      <c r="F22" s="22" t="s">
        <v>507</v>
      </c>
      <c r="G22" s="22" t="s">
        <v>125</v>
      </c>
      <c r="H22" s="22" t="str">
        <f>_xlfn.XLOOKUP(T_PA9[[#This Row],[CÓDIGO]],'[2]BASE DE RADICACION 2'!$A$2:$A$668,'[2]BASE DE RADICACION 2'!$M$2:$M$668)</f>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v>
      </c>
      <c r="I22" s="35">
        <f>_xlfn.XLOOKUP(T_PA9[[#This Row],[CÓDIGO]],'[2]BASE DE RADICACION 2'!$A$2:$A$668,'[2]BASE DE RADICACION 2'!$C$2:$C$668)</f>
        <v>45035</v>
      </c>
      <c r="J22" s="22" t="s">
        <v>137</v>
      </c>
      <c r="K22" s="22" t="s">
        <v>137</v>
      </c>
      <c r="L22" s="22" t="s">
        <v>126</v>
      </c>
      <c r="M22" s="35">
        <f>_xlfn.XLOOKUP(T_PA9[[#This Row],[CÓDIGO]],'[2]BASE DE RADICACION 2'!$A$2:$A$668,'[2]BASE DE RADICACION 2'!$V$2:$V$668)</f>
        <v>45051</v>
      </c>
      <c r="N22" s="22" t="s">
        <v>63</v>
      </c>
      <c r="O22" s="22" t="str">
        <f>_xlfn.XLOOKUP(T_PA9[[#This Row],[CÓDIGO]],'[2]BASE DE RADICACION 2'!$A$2:$A$668,'[2]BASE DE RADICACION 2'!$N$2:$N$668)</f>
        <v>Directa prestación de servicios</v>
      </c>
      <c r="P22" s="78" t="e">
        <f>_xlfn.XLOOKUP(T_PA9[[#This Row],[CÓDIGO]],'[3]BASE DE RADICACION 2'!$A$2:$A$620,'[3]BASE DE RADICACION 2'!$O$2:$O$620)</f>
        <v>#N/A</v>
      </c>
      <c r="Q22" s="78" t="e">
        <f>_xlfn.XLOOKUP(T_PA9[[#This Row],[CÓDIGO]],'[3]BASE DE RADICACION 2'!$A$2:$A$620,'[3]BASE DE RADICACION 2'!$O$2:$O$620)</f>
        <v>#N/A</v>
      </c>
      <c r="R22" s="78" t="e">
        <f>_xlfn.XLOOKUP(T_PA9[[#This Row],[CÓDIGO]],'[3]BASE DE RADICACION 2'!$A$2:$A$620,'[3]BASE DE RADICACION 2'!$O$2:$O$620)</f>
        <v>#N/A</v>
      </c>
      <c r="S22" s="78"/>
      <c r="T22" s="24" t="s">
        <v>127</v>
      </c>
    </row>
    <row r="23" spans="2:20" s="29" customFormat="1" ht="51" hidden="1" customHeight="1" x14ac:dyDescent="0.25">
      <c r="B23" s="26" t="s">
        <v>140</v>
      </c>
      <c r="C23" s="22">
        <f>_xlfn.XLOOKUP(T_PA9[[#This Row],[CÓDIGO]],'[2]BASE DE RADICACION 2'!$A$2:$A$668,'[2]BASE DE RADICACION 2'!$B$2:$B$668)</f>
        <v>347</v>
      </c>
      <c r="D23" s="22" t="str">
        <f>_xlfn.XLOOKUP(T_PA9[[#This Row],[CÓDIGO]],'[2]BASE DE RADICACION 2'!$A$2:$A$668,'[2]BASE DE RADICACION 2'!$E$2:$E$668)</f>
        <v>Solicitud de contratación Holman Ricardo Rojas Tuta</v>
      </c>
      <c r="E23" s="22">
        <f>_xlfn.XLOOKUP(T_PA9[[#This Row],[CÓDIGO]],'[2]BASE DE RADICACION 2'!$A$2:$A$668,'[2]BASE DE RADICACION 2'!$F$2:$F$668)</f>
        <v>302</v>
      </c>
      <c r="F23" s="22" t="s">
        <v>507</v>
      </c>
      <c r="G23" s="22" t="s">
        <v>125</v>
      </c>
      <c r="H23" s="22" t="str">
        <f>_xlfn.XLOOKUP(T_PA9[[#This Row],[CÓDIGO]],'[2]BASE DE RADICACION 2'!$A$2:$A$668,'[2]BASE DE RADICACION 2'!$M$2:$M$668)</f>
        <v>Asesorar jurídicamente a la Secretaría General en la estructuración y brindar acompañamiento en el proceso contractual para definir el nuevo operador fiduciario del Patrimonio Autónomo Fondo Especial para Investigaciones del INS.</v>
      </c>
      <c r="I23" s="35">
        <f>_xlfn.XLOOKUP(T_PA9[[#This Row],[CÓDIGO]],'[2]BASE DE RADICACION 2'!$A$2:$A$668,'[2]BASE DE RADICACION 2'!$C$2:$C$668)</f>
        <v>45040</v>
      </c>
      <c r="J23" s="22" t="s">
        <v>137</v>
      </c>
      <c r="K23" s="22" t="s">
        <v>137</v>
      </c>
      <c r="L23" s="22" t="s">
        <v>126</v>
      </c>
      <c r="M23" s="35">
        <f>_xlfn.XLOOKUP(T_PA9[[#This Row],[CÓDIGO]],'[2]BASE DE RADICACION 2'!$A$2:$A$668,'[2]BASE DE RADICACION 2'!$V$2:$V$668)</f>
        <v>45043</v>
      </c>
      <c r="N23" s="22" t="s">
        <v>63</v>
      </c>
      <c r="O23" s="22" t="str">
        <f>_xlfn.XLOOKUP(T_PA9[[#This Row],[CÓDIGO]],'[2]BASE DE RADICACION 2'!$A$2:$A$668,'[2]BASE DE RADICACION 2'!$N$2:$N$668)</f>
        <v>Directa prestación de servicios</v>
      </c>
      <c r="P23" s="78" t="e">
        <f>_xlfn.XLOOKUP(T_PA9[[#This Row],[CÓDIGO]],'[3]BASE DE RADICACION 2'!$A$2:$A$620,'[3]BASE DE RADICACION 2'!$O$2:$O$620)</f>
        <v>#N/A</v>
      </c>
      <c r="Q23" s="78" t="e">
        <f>_xlfn.XLOOKUP(T_PA9[[#This Row],[CÓDIGO]],'[3]BASE DE RADICACION 2'!$A$2:$A$620,'[3]BASE DE RADICACION 2'!$O$2:$O$620)</f>
        <v>#N/A</v>
      </c>
      <c r="R23" s="78" t="e">
        <f>_xlfn.XLOOKUP(T_PA9[[#This Row],[CÓDIGO]],'[3]BASE DE RADICACION 2'!$A$2:$A$620,'[3]BASE DE RADICACION 2'!$O$2:$O$620)</f>
        <v>#N/A</v>
      </c>
      <c r="S23" s="78"/>
      <c r="T23" s="24" t="s">
        <v>127</v>
      </c>
    </row>
    <row r="24" spans="2:20" s="29" customFormat="1" ht="63.75" hidden="1" customHeight="1" x14ac:dyDescent="0.25">
      <c r="B24" s="26" t="s">
        <v>141</v>
      </c>
      <c r="C24" s="22">
        <f>_xlfn.XLOOKUP(T_PA9[[#This Row],[CÓDIGO]],'[2]BASE DE RADICACION 2'!$A$2:$A$668,'[2]BASE DE RADICACION 2'!$B$2:$B$668)</f>
        <v>352</v>
      </c>
      <c r="D24" s="22" t="str">
        <f>_xlfn.XLOOKUP(T_PA9[[#This Row],[CÓDIGO]],'[2]BASE DE RADICACION 2'!$A$2:$A$668,'[2]BASE DE RADICACION 2'!$E$2:$E$668)</f>
        <v>Solicitud de contratación GESTION DEL CONOCIMIENTO SWAP SAS</v>
      </c>
      <c r="E24" s="22">
        <f>_xlfn.XLOOKUP(T_PA9[[#This Row],[CÓDIGO]],'[2]BASE DE RADICACION 2'!$A$2:$A$668,'[2]BASE DE RADICACION 2'!$F$2:$F$668)</f>
        <v>302</v>
      </c>
      <c r="F24" s="22" t="s">
        <v>507</v>
      </c>
      <c r="G24" s="22" t="s">
        <v>125</v>
      </c>
      <c r="H24" s="22" t="str">
        <f>_xlfn.XLOOKUP(T_PA9[[#This Row],[CÓDIGO]],'[2]BASE DE RADICACION 2'!$A$2:$A$668,'[2]BASE DE RADICACION 2'!$M$2:$M$668)</f>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v>
      </c>
      <c r="I24" s="35">
        <f>_xlfn.XLOOKUP(T_PA9[[#This Row],[CÓDIGO]],'[2]BASE DE RADICACION 2'!$A$2:$A$668,'[2]BASE DE RADICACION 2'!$C$2:$C$668)</f>
        <v>45043</v>
      </c>
      <c r="J24" s="22" t="s">
        <v>137</v>
      </c>
      <c r="K24" s="22" t="s">
        <v>137</v>
      </c>
      <c r="L24" s="22" t="s">
        <v>126</v>
      </c>
      <c r="M24" s="35">
        <f>_xlfn.XLOOKUP(T_PA9[[#This Row],[CÓDIGO]],'[2]BASE DE RADICACION 2'!$A$2:$A$668,'[2]BASE DE RADICACION 2'!$V$2:$V$668)</f>
        <v>45055</v>
      </c>
      <c r="N24" s="22" t="s">
        <v>63</v>
      </c>
      <c r="O24" s="22" t="str">
        <f>_xlfn.XLOOKUP(T_PA9[[#This Row],[CÓDIGO]],'[2]BASE DE RADICACION 2'!$A$2:$A$668,'[2]BASE DE RADICACION 2'!$N$2:$N$668)</f>
        <v>Directa prestación de servicios</v>
      </c>
      <c r="P24" s="78" t="e">
        <f>_xlfn.XLOOKUP(T_PA9[[#This Row],[CÓDIGO]],'[3]BASE DE RADICACION 2'!$A$2:$A$620,'[3]BASE DE RADICACION 2'!$O$2:$O$620)</f>
        <v>#N/A</v>
      </c>
      <c r="Q24" s="78" t="e">
        <f>_xlfn.XLOOKUP(T_PA9[[#This Row],[CÓDIGO]],'[3]BASE DE RADICACION 2'!$A$2:$A$620,'[3]BASE DE RADICACION 2'!$O$2:$O$620)</f>
        <v>#N/A</v>
      </c>
      <c r="R24" s="78" t="e">
        <f>_xlfn.XLOOKUP(T_PA9[[#This Row],[CÓDIGO]],'[3]BASE DE RADICACION 2'!$A$2:$A$620,'[3]BASE DE RADICACION 2'!$O$2:$O$620)</f>
        <v>#N/A</v>
      </c>
      <c r="S24" s="78"/>
      <c r="T24" s="24" t="s">
        <v>127</v>
      </c>
    </row>
    <row r="25" spans="2:20" s="29" customFormat="1" ht="51" hidden="1" customHeight="1" x14ac:dyDescent="0.25">
      <c r="B25" s="26" t="s">
        <v>142</v>
      </c>
      <c r="C25" s="22">
        <f>_xlfn.XLOOKUP(T_PA9[[#This Row],[CÓDIGO]],'[2]BASE DE RADICACION 2'!$A$2:$A$668,'[2]BASE DE RADICACION 2'!$B$2:$B$668)</f>
        <v>380</v>
      </c>
      <c r="D25" s="22" t="str">
        <f>_xlfn.XLOOKUP(T_PA9[[#This Row],[CÓDIGO]],'[2]BASE DE RADICACION 2'!$A$2:$A$668,'[2]BASE DE RADICACION 2'!$E$2:$E$668)</f>
        <v>Solicitud de contratación Martha Ruby Realpe Rosero</v>
      </c>
      <c r="E25" s="22">
        <f>_xlfn.XLOOKUP(T_PA9[[#This Row],[CÓDIGO]],'[2]BASE DE RADICACION 2'!$A$2:$A$668,'[2]BASE DE RADICACION 2'!$F$2:$F$668)</f>
        <v>302</v>
      </c>
      <c r="F25" s="22" t="s">
        <v>507</v>
      </c>
      <c r="G25" s="22" t="s">
        <v>125</v>
      </c>
      <c r="H25" s="22" t="str">
        <f>_xlfn.XLOOKUP(T_PA9[[#This Row],[CÓDIGO]],'[2]BASE DE RADICACION 2'!$A$2:$A$668,'[2]BASE DE RADICACION 2'!$M$2:$M$668)</f>
        <v>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v>
      </c>
      <c r="I25" s="35">
        <f>_xlfn.XLOOKUP(T_PA9[[#This Row],[CÓDIGO]],'[2]BASE DE RADICACION 2'!$A$2:$A$668,'[2]BASE DE RADICACION 2'!$C$2:$C$668)</f>
        <v>45072</v>
      </c>
      <c r="J25" s="22" t="s">
        <v>87</v>
      </c>
      <c r="K25" s="22" t="s">
        <v>87</v>
      </c>
      <c r="L25" s="22" t="s">
        <v>126</v>
      </c>
      <c r="M25" s="35">
        <f>_xlfn.XLOOKUP(T_PA9[[#This Row],[CÓDIGO]],'[2]BASE DE RADICACION 2'!$A$2:$A$668,'[2]BASE DE RADICACION 2'!$V$2:$V$668)</f>
        <v>45119</v>
      </c>
      <c r="N25" s="22" t="s">
        <v>63</v>
      </c>
      <c r="O25" s="22" t="str">
        <f>_xlfn.XLOOKUP(T_PA9[[#This Row],[CÓDIGO]],'[2]BASE DE RADICACION 2'!$A$2:$A$668,'[2]BASE DE RADICACION 2'!$N$2:$N$668)</f>
        <v>Directa prestación de servicios</v>
      </c>
      <c r="P25" s="78" t="e">
        <f>_xlfn.XLOOKUP(T_PA9[[#This Row],[CÓDIGO]],'[3]BASE DE RADICACION 2'!$A$2:$A$620,'[3]BASE DE RADICACION 2'!$O$2:$O$620)</f>
        <v>#N/A</v>
      </c>
      <c r="Q25" s="78" t="e">
        <f>_xlfn.XLOOKUP(T_PA9[[#This Row],[CÓDIGO]],'[3]BASE DE RADICACION 2'!$A$2:$A$620,'[3]BASE DE RADICACION 2'!$O$2:$O$620)</f>
        <v>#N/A</v>
      </c>
      <c r="R25" s="78" t="e">
        <f>_xlfn.XLOOKUP(T_PA9[[#This Row],[CÓDIGO]],'[3]BASE DE RADICACION 2'!$A$2:$A$620,'[3]BASE DE RADICACION 2'!$O$2:$O$620)</f>
        <v>#N/A</v>
      </c>
      <c r="S25" s="78"/>
      <c r="T25" s="24" t="s">
        <v>127</v>
      </c>
    </row>
    <row r="26" spans="2:20" s="29" customFormat="1" ht="38.25" hidden="1" customHeight="1" x14ac:dyDescent="0.25">
      <c r="B26" s="26" t="s">
        <v>143</v>
      </c>
      <c r="C26" s="22">
        <f>_xlfn.XLOOKUP(T_PA9[[#This Row],[CÓDIGO]],'[2]BASE DE RADICACION 2'!$A$2:$A$668,'[2]BASE DE RADICACION 2'!$B$2:$B$668)</f>
        <v>393</v>
      </c>
      <c r="D26" s="22" t="str">
        <f>_xlfn.XLOOKUP(T_PA9[[#This Row],[CÓDIGO]],'[2]BASE DE RADICACION 2'!$A$2:$A$668,'[2]BASE DE RADICACION 2'!$E$2:$E$668)</f>
        <v>Solicitud de contratación Ana Maria Valencia Hoyos</v>
      </c>
      <c r="E26" s="22">
        <f>_xlfn.XLOOKUP(T_PA9[[#This Row],[CÓDIGO]],'[2]BASE DE RADICACION 2'!$A$2:$A$668,'[2]BASE DE RADICACION 2'!$F$2:$F$668)</f>
        <v>302</v>
      </c>
      <c r="F26" s="22" t="s">
        <v>507</v>
      </c>
      <c r="G26" s="22" t="s">
        <v>125</v>
      </c>
      <c r="H26" s="22" t="str">
        <f>_xlfn.XLOOKUP(T_PA9[[#This Row],[CÓDIGO]],'[2]BASE DE RADICACION 2'!$A$2:$A$668,'[2]BASE DE RADICACION 2'!$M$2:$M$668)</f>
        <v>Apoyar con el seguimiento a los procesos contractuales relacionados con infraestructura tecnológica y similares, así como a la asistencia administrativa de acuerdo con las solicitudes radicadas en el Grupo FEI.</v>
      </c>
      <c r="I26" s="35">
        <f>_xlfn.XLOOKUP(T_PA9[[#This Row],[CÓDIGO]],'[2]BASE DE RADICACION 2'!$A$2:$A$668,'[2]BASE DE RADICACION 2'!$C$2:$C$668)</f>
        <v>45083</v>
      </c>
      <c r="J26" s="22" t="s">
        <v>144</v>
      </c>
      <c r="K26" s="22" t="s">
        <v>144</v>
      </c>
      <c r="L26" s="22" t="s">
        <v>126</v>
      </c>
      <c r="M26" s="35">
        <f>_xlfn.XLOOKUP(T_PA9[[#This Row],[CÓDIGO]],'[2]BASE DE RADICACION 2'!$A$2:$A$668,'[2]BASE DE RADICACION 2'!$V$2:$V$668)</f>
        <v>45098</v>
      </c>
      <c r="N26" s="22" t="s">
        <v>63</v>
      </c>
      <c r="O26" s="22" t="str">
        <f>_xlfn.XLOOKUP(T_PA9[[#This Row],[CÓDIGO]],'[2]BASE DE RADICACION 2'!$A$2:$A$668,'[2]BASE DE RADICACION 2'!$N$2:$N$668)</f>
        <v>Directa prestación de servicios</v>
      </c>
      <c r="P26" s="78" t="e">
        <f>_xlfn.XLOOKUP(T_PA9[[#This Row],[CÓDIGO]],'[3]BASE DE RADICACION 2'!$A$2:$A$620,'[3]BASE DE RADICACION 2'!$O$2:$O$620)</f>
        <v>#N/A</v>
      </c>
      <c r="Q26" s="78" t="e">
        <f>_xlfn.XLOOKUP(T_PA9[[#This Row],[CÓDIGO]],'[3]BASE DE RADICACION 2'!$A$2:$A$620,'[3]BASE DE RADICACION 2'!$O$2:$O$620)</f>
        <v>#N/A</v>
      </c>
      <c r="R26" s="78" t="e">
        <f>_xlfn.XLOOKUP(T_PA9[[#This Row],[CÓDIGO]],'[3]BASE DE RADICACION 2'!$A$2:$A$620,'[3]BASE DE RADICACION 2'!$O$2:$O$620)</f>
        <v>#N/A</v>
      </c>
      <c r="S26" s="78"/>
      <c r="T26" s="24" t="s">
        <v>127</v>
      </c>
    </row>
    <row r="27" spans="2:20" s="29" customFormat="1" ht="104.25" hidden="1" customHeight="1" x14ac:dyDescent="0.25">
      <c r="B27" s="26" t="s">
        <v>145</v>
      </c>
      <c r="C27" s="22">
        <f>_xlfn.XLOOKUP(T_PA9[[#This Row],[CÓDIGO]],'[2]BASE DE RADICACION 2'!$A$2:$A$668,'[2]BASE DE RADICACION 2'!$B$2:$B$668)</f>
        <v>427</v>
      </c>
      <c r="D27" s="22" t="str">
        <f>_xlfn.XLOOKUP(T_PA9[[#This Row],[CÓDIGO]],'[2]BASE DE RADICACION 2'!$A$2:$A$668,'[2]BASE DE RADICACION 2'!$E$2:$E$668)</f>
        <v>Solicitud de contratación Melany Esther Araque Ruiz</v>
      </c>
      <c r="E27" s="22">
        <f>_xlfn.XLOOKUP(T_PA9[[#This Row],[CÓDIGO]],'[2]BASE DE RADICACION 2'!$A$2:$A$668,'[2]BASE DE RADICACION 2'!$F$2:$F$668)</f>
        <v>302</v>
      </c>
      <c r="F27" s="22" t="s">
        <v>507</v>
      </c>
      <c r="G27" s="22" t="s">
        <v>125</v>
      </c>
      <c r="H27" s="22" t="str">
        <f>_xlfn.XLOOKUP(T_PA9[[#This Row],[CÓDIGO]],'[2]BASE DE RADICACION 2'!$A$2:$A$668,'[2]BASE DE RADICACION 2'!$M$2:$M$668)</f>
        <v>Apoyar al Grupo Fondo Especial para Investigaciones FEI del INS en la alimentación, clasificación y seguimiento de bases de datos de contratación, presupuestales y de proyectos, así como la creación de las diferentes carpetas donde se encuentra la documentación precontractual y contractual de los procesos solicitados y su asignación, al igual que en el apoyo de la elaboración de informes relacionados con los recursos, la gestión de pagos y demás actividades solicitadas por la coordinación del Patrimonio Autónomo FEI-INS.</v>
      </c>
      <c r="I27" s="35">
        <f>_xlfn.XLOOKUP(T_PA9[[#This Row],[CÓDIGO]],'[2]BASE DE RADICACION 2'!$A$2:$A$668,'[2]BASE DE RADICACION 2'!$C$2:$C$668)</f>
        <v>45114</v>
      </c>
      <c r="J27" s="22" t="s">
        <v>146</v>
      </c>
      <c r="K27" s="22" t="s">
        <v>146</v>
      </c>
      <c r="L27" s="22" t="s">
        <v>126</v>
      </c>
      <c r="M27" s="35">
        <f>_xlfn.XLOOKUP(T_PA9[[#This Row],[CÓDIGO]],'[2]BASE DE RADICACION 2'!$A$2:$A$668,'[2]BASE DE RADICACION 2'!$V$2:$V$668)</f>
        <v>45142</v>
      </c>
      <c r="N27" s="22" t="s">
        <v>63</v>
      </c>
      <c r="O27" s="22" t="str">
        <f>_xlfn.XLOOKUP(T_PA9[[#This Row],[CÓDIGO]],'[2]BASE DE RADICACION 2'!$A$2:$A$668,'[2]BASE DE RADICACION 2'!$N$2:$N$668)</f>
        <v>Directa prestación de servicios</v>
      </c>
      <c r="P27" s="78" t="e">
        <f>_xlfn.XLOOKUP(T_PA9[[#This Row],[CÓDIGO]],'[3]BASE DE RADICACION 2'!$A$2:$A$620,'[3]BASE DE RADICACION 2'!$O$2:$O$620)</f>
        <v>#N/A</v>
      </c>
      <c r="Q27" s="78" t="e">
        <f>_xlfn.XLOOKUP(T_PA9[[#This Row],[CÓDIGO]],'[3]BASE DE RADICACION 2'!$A$2:$A$620,'[3]BASE DE RADICACION 2'!$O$2:$O$620)</f>
        <v>#N/A</v>
      </c>
      <c r="R27" s="78" t="e">
        <f>_xlfn.XLOOKUP(T_PA9[[#This Row],[CÓDIGO]],'[3]BASE DE RADICACION 2'!$A$2:$A$620,'[3]BASE DE RADICACION 2'!$O$2:$O$620)</f>
        <v>#N/A</v>
      </c>
      <c r="S27" s="78"/>
      <c r="T27" s="24" t="s">
        <v>127</v>
      </c>
    </row>
    <row r="28" spans="2:20" s="39" customFormat="1" ht="60" hidden="1" customHeight="1" x14ac:dyDescent="0.25">
      <c r="B28" s="27" t="s">
        <v>147</v>
      </c>
      <c r="C28" s="23">
        <f>_xlfn.XLOOKUP(T_PA9[[#This Row],[CÓDIGO]],'[2]BASE DE RADICACION 2'!$A$2:$A$668,'[2]BASE DE RADICACION 2'!$B$2:$B$668)</f>
        <v>469</v>
      </c>
      <c r="D28" s="23" t="str">
        <f>_xlfn.XLOOKUP(T_PA9[[#This Row],[CÓDIGO]],'[2]BASE DE RADICACION 2'!$A$2:$A$668,'[2]BASE DE RADICACION 2'!$E$2:$E$668)</f>
        <v>Solicitud de contratación Katherine Rocio Peña Lozano</v>
      </c>
      <c r="E28" s="23">
        <f>_xlfn.XLOOKUP(T_PA9[[#This Row],[CÓDIGO]],'[2]BASE DE RADICACION 2'!$A$2:$A$668,'[2]BASE DE RADICACION 2'!$F$2:$F$668)</f>
        <v>302</v>
      </c>
      <c r="F28" s="23" t="s">
        <v>507</v>
      </c>
      <c r="G28" s="23" t="s">
        <v>125</v>
      </c>
      <c r="H28" s="23">
        <f>_xlfn.XLOOKUP(T_PA9[[#This Row],[CÓDIGO]],'[2]BASE DE RADICACION 2'!$A$2:$A$668,'[2]BASE DE RADICACION 2'!$M$2:$M$668)</f>
        <v>0</v>
      </c>
      <c r="I28" s="61">
        <f>_xlfn.XLOOKUP(T_PA9[[#This Row],[CÓDIGO]],'[2]BASE DE RADICACION 2'!$A$2:$A$668,'[2]BASE DE RADICACION 2'!$C$2:$C$668)</f>
        <v>45174</v>
      </c>
      <c r="J28" s="23" t="s">
        <v>148</v>
      </c>
      <c r="K28" s="23" t="s">
        <v>148</v>
      </c>
      <c r="L28" s="23" t="s">
        <v>149</v>
      </c>
      <c r="M28" s="61">
        <f>_xlfn.XLOOKUP(T_PA9[[#This Row],[CÓDIGO]],'[2]BASE DE RADICACION 2'!$A$2:$A$668,'[2]BASE DE RADICACION 2'!$V$2:$V$668)</f>
        <v>0</v>
      </c>
      <c r="N28" s="23" t="s">
        <v>63</v>
      </c>
      <c r="O28" s="23" t="str">
        <f>_xlfn.XLOOKUP(T_PA9[[#This Row],[CÓDIGO]],'[2]BASE DE RADICACION 2'!$A$2:$A$668,'[2]BASE DE RADICACION 2'!$N$2:$N$668)</f>
        <v>Directa prestación de servicios</v>
      </c>
      <c r="P28" s="80" t="s">
        <v>150</v>
      </c>
      <c r="Q28" s="80" t="s">
        <v>150</v>
      </c>
      <c r="R28" s="80" t="s">
        <v>150</v>
      </c>
      <c r="S28" s="80" t="e">
        <f>_xlfn.XLOOKUP(T_PA9[[#This Row],[CÓDIGO]],'[3]BASE DE RADICACION 2'!$A$2:$A$627,'[3]BASE DE RADICACION 2'!$W$2:$W$627)</f>
        <v>#N/A</v>
      </c>
      <c r="T28" s="38" t="s">
        <v>127</v>
      </c>
    </row>
    <row r="29" spans="2:20" s="29" customFormat="1" ht="76.5" hidden="1" customHeight="1" x14ac:dyDescent="0.25">
      <c r="B29" s="26" t="s">
        <v>151</v>
      </c>
      <c r="C29" s="22">
        <f>_xlfn.XLOOKUP(T_PA9[[#This Row],[CÓDIGO]],'[2]BASE DE RADICACION 2'!$A$2:$A$668,'[2]BASE DE RADICACION 2'!$B$2:$B$668)</f>
        <v>516</v>
      </c>
      <c r="D29" s="22" t="str">
        <f>_xlfn.XLOOKUP(T_PA9[[#This Row],[CÓDIGO]],'[2]BASE DE RADICACION 2'!$A$2:$A$668,'[2]BASE DE RADICACION 2'!$E$2:$E$668)</f>
        <v>Solicitud de contratación Carlos Mario Patarroyo Castillo</v>
      </c>
      <c r="E29" s="22">
        <f>_xlfn.XLOOKUP(T_PA9[[#This Row],[CÓDIGO]],'[2]BASE DE RADICACION 2'!$A$2:$A$668,'[2]BASE DE RADICACION 2'!$F$2:$F$668)</f>
        <v>302</v>
      </c>
      <c r="F29" s="22" t="s">
        <v>507</v>
      </c>
      <c r="G29" s="22" t="s">
        <v>125</v>
      </c>
      <c r="H29" s="22" t="str">
        <f>_xlfn.XLOOKUP(T_PA9[[#This Row],[CÓDIGO]],'[2]BASE DE RADICACION 2'!$A$2:$A$668,'[2]BASE DE RADICACION 2'!$M$2:$M$668)</f>
        <v>Prestar servicios profesionales especializados acompañando a las diferentes direcciones del Instituto Nacional de Salud, para la formulación, presentación y seguimiento de proyectos de investigación a nivel nacional e internacional, permitiendo respuesta institucional para las funciones propias enmarcadas en actividades de Ciencia, Tecnología e Innovación.</v>
      </c>
      <c r="I29" s="35">
        <f>_xlfn.XLOOKUP(T_PA9[[#This Row],[CÓDIGO]],'[2]BASE DE RADICACION 2'!$A$2:$A$668,'[2]BASE DE RADICACION 2'!$C$2:$C$668)</f>
        <v>45212</v>
      </c>
      <c r="J29" s="22" t="s">
        <v>152</v>
      </c>
      <c r="K29" s="22" t="s">
        <v>152</v>
      </c>
      <c r="L29" s="22" t="s">
        <v>126</v>
      </c>
      <c r="M29" s="35">
        <f>_xlfn.XLOOKUP(T_PA9[[#This Row],[CÓDIGO]],'[2]BASE DE RADICACION 2'!$A$2:$A$668,'[2]BASE DE RADICACION 2'!$V$2:$V$668)</f>
        <v>45229</v>
      </c>
      <c r="N29" s="22" t="s">
        <v>63</v>
      </c>
      <c r="O29" s="22" t="str">
        <f>_xlfn.XLOOKUP(T_PA9[[#This Row],[CÓDIGO]],'[2]BASE DE RADICACION 2'!$A$2:$A$668,'[2]BASE DE RADICACION 2'!$N$2:$N$668)</f>
        <v>Directa prestación de servicios</v>
      </c>
      <c r="P29" s="78" t="e">
        <f>_xlfn.XLOOKUP(T_PA9[[#This Row],[CÓDIGO]],'[3]BASE DE RADICACION 2'!$A$2:$A$620,'[3]BASE DE RADICACION 2'!$O$2:$O$620)</f>
        <v>#N/A</v>
      </c>
      <c r="Q29" s="78" t="e">
        <f>_xlfn.XLOOKUP(T_PA9[[#This Row],[CÓDIGO]],'[3]BASE DE RADICACION 2'!$A$2:$A$620,'[3]BASE DE RADICACION 2'!$O$2:$O$620)</f>
        <v>#N/A</v>
      </c>
      <c r="R29" s="78" t="e">
        <f>_xlfn.XLOOKUP(T_PA9[[#This Row],[CÓDIGO]],'[3]BASE DE RADICACION 2'!$A$2:$A$620,'[3]BASE DE RADICACION 2'!$O$2:$O$620)</f>
        <v>#N/A</v>
      </c>
      <c r="S29" s="78"/>
      <c r="T29" s="24" t="s">
        <v>127</v>
      </c>
    </row>
    <row r="30" spans="2:20" s="29" customFormat="1" ht="63.75" hidden="1" customHeight="1" x14ac:dyDescent="0.25">
      <c r="B30" s="26" t="s">
        <v>153</v>
      </c>
      <c r="C30" s="22">
        <f>_xlfn.XLOOKUP(T_PA9[[#This Row],[CÓDIGO]],'[2]BASE DE RADICACION 2'!$A$2:$A$668,'[2]BASE DE RADICACION 2'!$B$2:$B$668)</f>
        <v>523</v>
      </c>
      <c r="D30" s="22" t="str">
        <f>_xlfn.XLOOKUP(T_PA9[[#This Row],[CÓDIGO]],'[2]BASE DE RADICACION 2'!$A$2:$A$668,'[2]BASE DE RADICACION 2'!$E$2:$E$668)</f>
        <v>Solicitud de contratación Yesid Hernando Torres Barbosa</v>
      </c>
      <c r="E30" s="22">
        <f>_xlfn.XLOOKUP(T_PA9[[#This Row],[CÓDIGO]],'[2]BASE DE RADICACION 2'!$A$2:$A$668,'[2]BASE DE RADICACION 2'!$F$2:$F$668)</f>
        <v>302</v>
      </c>
      <c r="F30" s="22" t="s">
        <v>507</v>
      </c>
      <c r="G30" s="22" t="s">
        <v>125</v>
      </c>
      <c r="H30" s="22" t="str">
        <f>_xlfn.XLOOKUP(T_PA9[[#This Row],[CÓDIGO]],'[2]BASE DE RADICACION 2'!$A$2:$A$668,'[2]BASE DE RADICACION 2'!$M$2:$M$668)</f>
        <v>Prestar servicios profesionales especializados para la definición y seguimiento de la planeación estratégica del Fondo Especial de Investigación y del Instituto Nacional de Salud, permitiendo respuesta institucional para las funciones propias enmarcadas en actividades de Ciencia, Tecnología e Innovación.</v>
      </c>
      <c r="I30" s="35">
        <f>_xlfn.XLOOKUP(T_PA9[[#This Row],[CÓDIGO]],'[2]BASE DE RADICACION 2'!$A$2:$A$668,'[2]BASE DE RADICACION 2'!$C$2:$C$668)</f>
        <v>45223</v>
      </c>
      <c r="J30" s="22" t="s">
        <v>152</v>
      </c>
      <c r="K30" s="22" t="s">
        <v>152</v>
      </c>
      <c r="L30" s="22" t="s">
        <v>126</v>
      </c>
      <c r="M30" s="35">
        <f>_xlfn.XLOOKUP(T_PA9[[#This Row],[CÓDIGO]],'[2]BASE DE RADICACION 2'!$A$2:$A$668,'[2]BASE DE RADICACION 2'!$V$2:$V$668)</f>
        <v>45232</v>
      </c>
      <c r="N30" s="22" t="s">
        <v>63</v>
      </c>
      <c r="O30" s="22" t="str">
        <f>_xlfn.XLOOKUP(T_PA9[[#This Row],[CÓDIGO]],'[2]BASE DE RADICACION 2'!$A$2:$A$668,'[2]BASE DE RADICACION 2'!$N$2:$N$668)</f>
        <v>Directa prestación de servicios</v>
      </c>
      <c r="P30" s="78" t="e">
        <f>_xlfn.XLOOKUP(T_PA9[[#This Row],[CÓDIGO]],'[3]BASE DE RADICACION 2'!$A$2:$A$620,'[3]BASE DE RADICACION 2'!$O$2:$O$620)</f>
        <v>#N/A</v>
      </c>
      <c r="Q30" s="78" t="e">
        <f>_xlfn.XLOOKUP(T_PA9[[#This Row],[CÓDIGO]],'[3]BASE DE RADICACION 2'!$A$2:$A$620,'[3]BASE DE RADICACION 2'!$O$2:$O$620)</f>
        <v>#N/A</v>
      </c>
      <c r="R30" s="78" t="e">
        <f>_xlfn.XLOOKUP(T_PA9[[#This Row],[CÓDIGO]],'[3]BASE DE RADICACION 2'!$A$2:$A$620,'[3]BASE DE RADICACION 2'!$O$2:$O$620)</f>
        <v>#N/A</v>
      </c>
      <c r="S30" s="78"/>
      <c r="T30" s="24" t="s">
        <v>127</v>
      </c>
    </row>
    <row r="31" spans="2:20" s="29" customFormat="1" ht="63.75" hidden="1" customHeight="1" x14ac:dyDescent="0.25">
      <c r="B31" s="26" t="s">
        <v>154</v>
      </c>
      <c r="C31" s="22">
        <f>_xlfn.XLOOKUP(T_PA9[[#This Row],[CÓDIGO]],'[2]BASE DE RADICACION 2'!$A$2:$A$668,'[2]BASE DE RADICACION 2'!$B$2:$B$668)</f>
        <v>524</v>
      </c>
      <c r="D31" s="22" t="str">
        <f>_xlfn.XLOOKUP(T_PA9[[#This Row],[CÓDIGO]],'[2]BASE DE RADICACION 2'!$A$2:$A$668,'[2]BASE DE RADICACION 2'!$E$2:$E$668)</f>
        <v>Solicitud de contratación Jorge Alfonso Restrepo Arango</v>
      </c>
      <c r="E31" s="22">
        <f>_xlfn.XLOOKUP(T_PA9[[#This Row],[CÓDIGO]],'[2]BASE DE RADICACION 2'!$A$2:$A$668,'[2]BASE DE RADICACION 2'!$F$2:$F$668)</f>
        <v>302</v>
      </c>
      <c r="F31" s="22" t="s">
        <v>507</v>
      </c>
      <c r="G31" s="22" t="s">
        <v>125</v>
      </c>
      <c r="H31" s="22" t="str">
        <f>_xlfn.XLOOKUP(T_PA9[[#This Row],[CÓDIGO]],'[2]BASE DE RADICACION 2'!$A$2:$A$668,'[2]BASE DE RADICACION 2'!$M$2:$M$668)</f>
        <v>Apoyar las actividades contables a cargo del Grupo Fondo Especial para Investigaciones del INS, en especial aquellas relacionadas con la ejecución presupuestal de los proyectos de investigación que cuentan con recursos en el Patrimonio Autónomo Fondo Especial para Investigaciones FEI.</v>
      </c>
      <c r="I31" s="35">
        <f>_xlfn.XLOOKUP(T_PA9[[#This Row],[CÓDIGO]],'[2]BASE DE RADICACION 2'!$A$2:$A$668,'[2]BASE DE RADICACION 2'!$C$2:$C$668)</f>
        <v>45223</v>
      </c>
      <c r="J31" s="22" t="s">
        <v>152</v>
      </c>
      <c r="K31" s="22" t="s">
        <v>152</v>
      </c>
      <c r="L31" s="22" t="s">
        <v>126</v>
      </c>
      <c r="M31" s="35">
        <f>_xlfn.XLOOKUP(T_PA9[[#This Row],[CÓDIGO]],'[2]BASE DE RADICACION 2'!$A$2:$A$668,'[2]BASE DE RADICACION 2'!$V$2:$V$668)</f>
        <v>45231</v>
      </c>
      <c r="N31" s="22" t="s">
        <v>63</v>
      </c>
      <c r="O31" s="22" t="str">
        <f>_xlfn.XLOOKUP(T_PA9[[#This Row],[CÓDIGO]],'[2]BASE DE RADICACION 2'!$A$2:$A$668,'[2]BASE DE RADICACION 2'!$N$2:$N$668)</f>
        <v>Directa prestación de servicios</v>
      </c>
      <c r="P31" s="78" t="e">
        <f>_xlfn.XLOOKUP(T_PA9[[#This Row],[CÓDIGO]],'[3]BASE DE RADICACION 2'!$A$2:$A$620,'[3]BASE DE RADICACION 2'!$O$2:$O$620)</f>
        <v>#N/A</v>
      </c>
      <c r="Q31" s="78" t="e">
        <f>_xlfn.XLOOKUP(T_PA9[[#This Row],[CÓDIGO]],'[3]BASE DE RADICACION 2'!$A$2:$A$620,'[3]BASE DE RADICACION 2'!$O$2:$O$620)</f>
        <v>#N/A</v>
      </c>
      <c r="R31" s="78" t="e">
        <f>_xlfn.XLOOKUP(T_PA9[[#This Row],[CÓDIGO]],'[3]BASE DE RADICACION 2'!$A$2:$A$620,'[3]BASE DE RADICACION 2'!$O$2:$O$620)</f>
        <v>#N/A</v>
      </c>
      <c r="S31" s="78"/>
      <c r="T31" s="24" t="s">
        <v>127</v>
      </c>
    </row>
    <row r="32" spans="2:20" s="29" customFormat="1" ht="51" x14ac:dyDescent="0.25">
      <c r="B32" s="26" t="s">
        <v>155</v>
      </c>
      <c r="C32" s="22">
        <f>_xlfn.XLOOKUP(T_PA9[[#This Row],[CÓDIGO]],'[2]BASE DE RADICACION 2'!$A$2:$A$668,'[2]BASE DE RADICACION 2'!$B$2:$B$668)</f>
        <v>538</v>
      </c>
      <c r="D32" s="22" t="str">
        <f>_xlfn.XLOOKUP(T_PA9[[#This Row],[CÓDIGO]],'[2]BASE DE RADICACION 2'!$A$2:$A$668,'[2]BASE DE RADICACION 2'!$E$2:$E$668)</f>
        <v>Solicitud de contratación Karoll Fernanda Paez Ramirez</v>
      </c>
      <c r="E32" s="22">
        <f>_xlfn.XLOOKUP(T_PA9[[#This Row],[CÓDIGO]],'[2]BASE DE RADICACION 2'!$A$2:$A$668,'[2]BASE DE RADICACION 2'!$F$2:$F$668)</f>
        <v>365</v>
      </c>
      <c r="F32" s="22" t="s">
        <v>507</v>
      </c>
      <c r="G32" s="22" t="s">
        <v>125</v>
      </c>
      <c r="H32" s="22" t="str">
        <f>_xlfn.XLOOKUP(T_PA9[[#This Row],[CÓDIGO]],'[2]BASE DE RADICACION 2'!$A$2:$A$668,'[2]BASE DE RADICACION 2'!$M$2:$M$668)</f>
        <v xml:space="preserve"> Prestar servicios profesionales especializados a favor del INS para la formulación de proyectos de  investigación permitiendo la respuesta institucional para las funciones propias enmarcadas en actividades de  Ciencia, Tecnología e Innovación.</v>
      </c>
      <c r="I32" s="35">
        <f>_xlfn.XLOOKUP(T_PA9[[#This Row],[CÓDIGO]],'[2]BASE DE RADICACION 2'!$A$2:$A$668,'[2]BASE DE RADICACION 2'!$C$2:$C$668)</f>
        <v>45246</v>
      </c>
      <c r="J32" s="22" t="s">
        <v>156</v>
      </c>
      <c r="K32" s="22" t="s">
        <v>156</v>
      </c>
      <c r="L32" s="22" t="s">
        <v>126</v>
      </c>
      <c r="M32" s="35">
        <f>_xlfn.XLOOKUP(T_PA9[[#This Row],[CÓDIGO]],'[2]BASE DE RADICACION 2'!$A$2:$A$668,'[2]BASE DE RADICACION 2'!$V$2:$V$668)</f>
        <v>45281</v>
      </c>
      <c r="N32" s="22" t="s">
        <v>63</v>
      </c>
      <c r="O32" s="22" t="str">
        <f>_xlfn.XLOOKUP(T_PA9[[#This Row],[CÓDIGO]],'[2]BASE DE RADICACION 2'!$A$2:$A$668,'[2]BASE DE RADICACION 2'!$N$2:$N$668)</f>
        <v>Directa prestación de servicios</v>
      </c>
      <c r="P32" s="78">
        <v>42000000</v>
      </c>
      <c r="Q32" s="78">
        <v>42000000</v>
      </c>
      <c r="R32" s="78">
        <v>42000000</v>
      </c>
      <c r="S32" s="78"/>
      <c r="T32" s="24" t="s">
        <v>127</v>
      </c>
    </row>
    <row r="33" spans="2:16384" s="39" customFormat="1" ht="51" hidden="1" customHeight="1" x14ac:dyDescent="0.25">
      <c r="B33" s="27" t="s">
        <v>158</v>
      </c>
      <c r="C33" s="23">
        <f>_xlfn.XLOOKUP(T_PA9[[#This Row],[CÓDIGO]],'[2]BASE DE RADICACION 2'!$A$2:$A$668,'[2]BASE DE RADICACION 2'!$B$2:$B$668)</f>
        <v>539</v>
      </c>
      <c r="D33" s="23" t="str">
        <f>_xlfn.XLOOKUP(T_PA9[[#This Row],[CÓDIGO]],'[2]BASE DE RADICACION 2'!$A$2:$A$668,'[2]BASE DE RADICACION 2'!$E$2:$E$668)</f>
        <v>Solicitud de contratación Jose Gregorio Mojica Pacheco</v>
      </c>
      <c r="E33" s="23">
        <f>_xlfn.XLOOKUP(T_PA9[[#This Row],[CÓDIGO]],'[2]BASE DE RADICACION 2'!$A$2:$A$668,'[2]BASE DE RADICACION 2'!$F$2:$F$668)</f>
        <v>302</v>
      </c>
      <c r="F33" s="23" t="s">
        <v>507</v>
      </c>
      <c r="G33" s="23" t="s">
        <v>125</v>
      </c>
      <c r="H33" s="23">
        <f>_xlfn.XLOOKUP(T_PA9[[#This Row],[CÓDIGO]],'[2]BASE DE RADICACION 2'!$A$2:$A$668,'[2]BASE DE RADICACION 2'!$M$2:$M$668)</f>
        <v>0</v>
      </c>
      <c r="I33" s="61">
        <f>_xlfn.XLOOKUP(T_PA9[[#This Row],[CÓDIGO]],'[2]BASE DE RADICACION 2'!$A$2:$A$668,'[2]BASE DE RADICACION 2'!$C$2:$C$668)</f>
        <v>45246</v>
      </c>
      <c r="J33" s="23" t="s">
        <v>156</v>
      </c>
      <c r="K33" s="23" t="s">
        <v>156</v>
      </c>
      <c r="L33" s="23" t="s">
        <v>149</v>
      </c>
      <c r="M33" s="61">
        <f>_xlfn.XLOOKUP(T_PA9[[#This Row],[CÓDIGO]],'[2]BASE DE RADICACION 2'!$A$2:$A$668,'[2]BASE DE RADICACION 2'!$V$2:$V$668)</f>
        <v>0</v>
      </c>
      <c r="N33" s="23" t="s">
        <v>63</v>
      </c>
      <c r="O33" s="23" t="str">
        <f>_xlfn.XLOOKUP(T_PA9[[#This Row],[CÓDIGO]],'[2]BASE DE RADICACION 2'!$A$2:$A$668,'[2]BASE DE RADICACION 2'!$N$2:$N$668)</f>
        <v>Directa prestación de servicios</v>
      </c>
      <c r="P33" s="80" t="s">
        <v>150</v>
      </c>
      <c r="Q33" s="80" t="s">
        <v>150</v>
      </c>
      <c r="R33" s="80" t="s">
        <v>150</v>
      </c>
      <c r="S33" s="80" t="str">
        <f>_xlfn.XLOOKUP(T_PA9[[#This Row],[CÓDIGO]],'[2]BASE DE RADICACION 2'!$A$2:$A$668,'[2]BASE DE RADICACION 2'!$W$2:$W$668)</f>
        <v>El área técnica desiste del proceso.</v>
      </c>
      <c r="T33" s="38" t="s">
        <v>127</v>
      </c>
    </row>
    <row r="34" spans="2:16384" s="29" customFormat="1" ht="63.75" hidden="1" customHeight="1" x14ac:dyDescent="0.25">
      <c r="B34" s="26" t="s">
        <v>159</v>
      </c>
      <c r="C34" s="22">
        <f>_xlfn.XLOOKUP(T_PA9[[#This Row],[CÓDIGO]],'[2]BASE DE RADICACION 2'!$A$2:$A$668,'[2]BASE DE RADICACION 2'!$B$2:$B$668)</f>
        <v>540</v>
      </c>
      <c r="D34" s="22" t="str">
        <f>_xlfn.XLOOKUP(T_PA9[[#This Row],[CÓDIGO]],'[2]BASE DE RADICACION 2'!$A$2:$A$668,'[2]BASE DE RADICACION 2'!$E$2:$E$668)</f>
        <v>Solicitud de contratación GESTION DEL CONOCIMIENTO SWAP SAS</v>
      </c>
      <c r="E34" s="22">
        <f>_xlfn.XLOOKUP(T_PA9[[#This Row],[CÓDIGO]],'[2]BASE DE RADICACION 2'!$A$2:$A$668,'[2]BASE DE RADICACION 2'!$F$2:$F$668)</f>
        <v>365</v>
      </c>
      <c r="F34" s="22" t="s">
        <v>507</v>
      </c>
      <c r="G34" s="22" t="s">
        <v>125</v>
      </c>
      <c r="H34" s="22" t="str">
        <f>_xlfn.XLOOKUP(T_PA9[[#This Row],[CÓDIGO]],'[2]BASE DE RADICACION 2'!$A$2:$A$668,'[2]BASE DE RADICACION 2'!$M$2:$M$668)</f>
        <v>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v>
      </c>
      <c r="I34" s="35">
        <f>_xlfn.XLOOKUP(T_PA9[[#This Row],[CÓDIGO]],'[2]BASE DE RADICACION 2'!$A$2:$A$668,'[2]BASE DE RADICACION 2'!$C$2:$C$668)</f>
        <v>45251</v>
      </c>
      <c r="J34" s="22" t="s">
        <v>156</v>
      </c>
      <c r="K34" s="22" t="s">
        <v>156</v>
      </c>
      <c r="L34" s="22" t="s">
        <v>157</v>
      </c>
      <c r="M34" s="35">
        <f>_xlfn.XLOOKUP(T_PA9[[#This Row],[CÓDIGO]],'[2]BASE DE RADICACION 2'!$A$2:$A$668,'[2]BASE DE RADICACION 2'!$V$2:$V$668)</f>
        <v>45302</v>
      </c>
      <c r="N34" s="22" t="s">
        <v>63</v>
      </c>
      <c r="O34" s="22" t="str">
        <f>_xlfn.XLOOKUP(T_PA9[[#This Row],[CÓDIGO]],'[2]BASE DE RADICACION 2'!$A$2:$A$668,'[2]BASE DE RADICACION 2'!$N$2:$N$668)</f>
        <v>Directa prestación de servicios</v>
      </c>
      <c r="P34" s="78" t="s">
        <v>150</v>
      </c>
      <c r="Q34" s="78" t="s">
        <v>150</v>
      </c>
      <c r="R34" s="78" t="s">
        <v>150</v>
      </c>
      <c r="S34" s="78"/>
      <c r="T34" s="24" t="s">
        <v>127</v>
      </c>
    </row>
    <row r="35" spans="2:16384" s="29" customFormat="1" ht="63.75" hidden="1" customHeight="1" x14ac:dyDescent="0.25">
      <c r="B35" s="26" t="s">
        <v>160</v>
      </c>
      <c r="C35" s="22">
        <f>_xlfn.XLOOKUP(T_PA9[[#This Row],[CÓDIGO]],'[2]BASE DE RADICACION 2'!$A$2:$A$668,'[2]BASE DE RADICACION 2'!$B$2:$B$668)</f>
        <v>542</v>
      </c>
      <c r="D35" s="22" t="str">
        <f>_xlfn.XLOOKUP(T_PA9[[#This Row],[CÓDIGO]],'[2]BASE DE RADICACION 2'!$A$2:$A$668,'[2]BASE DE RADICACION 2'!$E$2:$E$668)</f>
        <v>Solicitud de contratación Stephanie Alejandra Castañeda Triana</v>
      </c>
      <c r="E35" s="22">
        <f>_xlfn.XLOOKUP(T_PA9[[#This Row],[CÓDIGO]],'[2]BASE DE RADICACION 2'!$A$2:$A$668,'[2]BASE DE RADICACION 2'!$F$2:$F$668)</f>
        <v>365</v>
      </c>
      <c r="F35" s="22" t="s">
        <v>507</v>
      </c>
      <c r="G35" s="22" t="s">
        <v>125</v>
      </c>
      <c r="H35" s="22" t="str">
        <f>_xlfn.XLOOKUP(T_PA9[[#This Row],[CÓDIGO]],'[2]BASE DE RADICACION 2'!$A$2:$A$668,'[2]BASE DE RADICACION 2'!$M$2:$M$668)</f>
        <v>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v>
      </c>
      <c r="I35" s="35">
        <f>_xlfn.XLOOKUP(T_PA9[[#This Row],[CÓDIGO]],'[2]BASE DE RADICACION 2'!$A$2:$A$668,'[2]BASE DE RADICACION 2'!$C$2:$C$668)</f>
        <v>45251</v>
      </c>
      <c r="J35" s="22" t="s">
        <v>156</v>
      </c>
      <c r="K35" s="22" t="s">
        <v>156</v>
      </c>
      <c r="L35" s="22" t="s">
        <v>157</v>
      </c>
      <c r="M35" s="35">
        <f>_xlfn.XLOOKUP(T_PA9[[#This Row],[CÓDIGO]],'[2]BASE DE RADICACION 2'!$A$2:$A$668,'[2]BASE DE RADICACION 2'!$V$2:$V$668)</f>
        <v>45288</v>
      </c>
      <c r="N35" s="22" t="s">
        <v>63</v>
      </c>
      <c r="O35" s="22" t="str">
        <f>_xlfn.XLOOKUP(T_PA9[[#This Row],[CÓDIGO]],'[2]BASE DE RADICACION 2'!$A$2:$A$668,'[2]BASE DE RADICACION 2'!$N$2:$N$668)</f>
        <v>Directa prestación de servicios</v>
      </c>
      <c r="P35" s="78" t="s">
        <v>150</v>
      </c>
      <c r="Q35" s="78" t="s">
        <v>150</v>
      </c>
      <c r="R35" s="78" t="s">
        <v>150</v>
      </c>
      <c r="S35" s="78"/>
      <c r="T35" s="24" t="s">
        <v>127</v>
      </c>
    </row>
    <row r="36" spans="2:16384" s="29" customFormat="1" ht="38.25" x14ac:dyDescent="0.25">
      <c r="B36" s="26" t="s">
        <v>546</v>
      </c>
      <c r="C36" s="22">
        <f>_xlfn.XLOOKUP(T_PA9[[#This Row],[CÓDIGO]],'[2]BASE DE RADICACION 2'!$A$2:$A$668,'[2]BASE DE RADICACION 2'!$B$2:$B$668)</f>
        <v>560</v>
      </c>
      <c r="D36" s="22" t="str">
        <f>_xlfn.XLOOKUP(T_PA9[[#This Row],[CÓDIGO]],'[2]BASE DE RADICACION 2'!$A$2:$A$668,'[2]BASE DE RADICACION 2'!$E$2:$E$668)</f>
        <v>Solicitud de contratación Ana Maria Valencia Hoyos</v>
      </c>
      <c r="E36" s="22">
        <f>_xlfn.XLOOKUP(T_PA9[[#This Row],[CÓDIGO]],'[2]BASE DE RADICACION 2'!$A$2:$A$668,'[2]BASE DE RADICACION 2'!$F$2:$F$668)</f>
        <v>365</v>
      </c>
      <c r="F36" s="22" t="s">
        <v>507</v>
      </c>
      <c r="G36" s="22" t="s">
        <v>125</v>
      </c>
      <c r="H36" s="22" t="str">
        <f>_xlfn.XLOOKUP(T_PA9[[#This Row],[CÓDIGO]],'[2]BASE DE RADICACION 2'!$A$2:$A$668,'[2]BASE DE RADICACION 2'!$M$2:$M$668)</f>
        <v xml:space="preserve">Apoyar con el seguimiento a los procesos contractuales relacionados con infraestructura tecnológica y similares, así como a la asistencia administrativa de acuerdo con las solicitudes radicadas en el Grupo FEI. </v>
      </c>
      <c r="I36" s="35">
        <f>_xlfn.XLOOKUP(T_PA9[[#This Row],[CÓDIGO]],'[2]BASE DE RADICACION 2'!$A$2:$A$668,'[2]BASE DE RADICACION 2'!$C$2:$C$668)</f>
        <v>45264</v>
      </c>
      <c r="J36" s="22" t="s">
        <v>282</v>
      </c>
      <c r="K36" s="22" t="s">
        <v>282</v>
      </c>
      <c r="L36" s="22" t="s">
        <v>126</v>
      </c>
      <c r="M36" s="35">
        <f>_xlfn.XLOOKUP(T_PA9[[#This Row],[CÓDIGO]],'[2]BASE DE RADICACION 2'!$A$2:$A$668,'[2]BASE DE RADICACION 2'!$V$2:$V$668)</f>
        <v>45281</v>
      </c>
      <c r="N36" s="22" t="s">
        <v>63</v>
      </c>
      <c r="O36" s="22" t="str">
        <f>_xlfn.XLOOKUP(T_PA9[[#This Row],[CÓDIGO]],'[2]BASE DE RADICACION 2'!$A$2:$A$668,'[2]BASE DE RADICACION 2'!$N$2:$N$668)</f>
        <v>Directa prestación de servicios</v>
      </c>
      <c r="P36" s="78">
        <v>18013476</v>
      </c>
      <c r="Q36" s="78">
        <v>18013476</v>
      </c>
      <c r="R36" s="78">
        <v>18013476</v>
      </c>
      <c r="S36" s="78"/>
      <c r="T36" s="24" t="s">
        <v>127</v>
      </c>
    </row>
    <row r="37" spans="2:16384" s="29" customFormat="1" ht="51" hidden="1" customHeight="1" x14ac:dyDescent="0.25">
      <c r="B37" s="26" t="s">
        <v>547</v>
      </c>
      <c r="C37" s="22">
        <f>_xlfn.XLOOKUP(T_PA9[[#This Row],[CÓDIGO]],'[2]BASE DE RADICACION 2'!$A$2:$A$668,'[2]BASE DE RADICACION 2'!$B$2:$B$668)</f>
        <v>567</v>
      </c>
      <c r="D37" s="22" t="str">
        <f>_xlfn.XLOOKUP(T_PA9[[#This Row],[CÓDIGO]],'[2]BASE DE RADICACION 2'!$A$2:$A$668,'[2]BASE DE RADICACION 2'!$E$2:$E$668)</f>
        <v>Solicitud de contratación Martha Ruby Realpe Rosero</v>
      </c>
      <c r="E37" s="22">
        <f>_xlfn.XLOOKUP(T_PA9[[#This Row],[CÓDIGO]],'[2]BASE DE RADICACION 2'!$A$2:$A$668,'[2]BASE DE RADICACION 2'!$F$2:$F$668)</f>
        <v>365</v>
      </c>
      <c r="F37" s="22" t="s">
        <v>507</v>
      </c>
      <c r="G37" s="22" t="s">
        <v>125</v>
      </c>
      <c r="H37" s="22" t="str">
        <f>_xlfn.XLOOKUP(T_PA9[[#This Row],[CÓDIGO]],'[2]BASE DE RADICACION 2'!$A$2:$A$668,'[2]BASE DE RADICACION 2'!$M$2:$M$668)</f>
        <v>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v>
      </c>
      <c r="I37" s="35">
        <f>_xlfn.XLOOKUP(T_PA9[[#This Row],[CÓDIGO]],'[2]BASE DE RADICACION 2'!$A$2:$A$668,'[2]BASE DE RADICACION 2'!$C$2:$C$668)</f>
        <v>45267</v>
      </c>
      <c r="J37" s="22" t="s">
        <v>282</v>
      </c>
      <c r="K37" s="22" t="s">
        <v>282</v>
      </c>
      <c r="L37" s="22" t="s">
        <v>157</v>
      </c>
      <c r="M37" s="35">
        <f>_xlfn.XLOOKUP(T_PA9[[#This Row],[CÓDIGO]],'[2]BASE DE RADICACION 2'!$A$2:$A$668,'[2]BASE DE RADICACION 2'!$V$2:$V$668)</f>
        <v>45321</v>
      </c>
      <c r="N37" s="22" t="s">
        <v>63</v>
      </c>
      <c r="O37" s="22" t="str">
        <f>_xlfn.XLOOKUP(T_PA9[[#This Row],[CÓDIGO]],'[2]BASE DE RADICACION 2'!$A$2:$A$668,'[2]BASE DE RADICACION 2'!$N$2:$N$668)</f>
        <v>Directa prestación de servicios</v>
      </c>
      <c r="P37" s="78" t="s">
        <v>150</v>
      </c>
      <c r="Q37" s="78" t="s">
        <v>150</v>
      </c>
      <c r="R37" s="78" t="s">
        <v>150</v>
      </c>
      <c r="S37" s="78"/>
      <c r="T37" s="24" t="s">
        <v>127</v>
      </c>
    </row>
    <row r="38" spans="2:16384" s="29" customFormat="1" ht="76.5" hidden="1" customHeight="1" x14ac:dyDescent="0.25">
      <c r="B38" s="26" t="s">
        <v>548</v>
      </c>
      <c r="C38" s="22">
        <f>_xlfn.XLOOKUP(T_PA9[[#This Row],[CÓDIGO]],'[2]BASE DE RADICACION 2'!$A$2:$A$668,'[2]BASE DE RADICACION 2'!$B$2:$B$668)</f>
        <v>574</v>
      </c>
      <c r="D38" s="22" t="str">
        <f>_xlfn.XLOOKUP(T_PA9[[#This Row],[CÓDIGO]],'[2]BASE DE RADICACION 2'!$A$2:$A$668,'[2]BASE DE RADICACION 2'!$E$2:$E$668)</f>
        <v>Solicitud de contratación Luisa Fernanda Moyano Ariza</v>
      </c>
      <c r="E38" s="22">
        <f>_xlfn.XLOOKUP(T_PA9[[#This Row],[CÓDIGO]],'[2]BASE DE RADICACION 2'!$A$2:$A$668,'[2]BASE DE RADICACION 2'!$F$2:$F$668)</f>
        <v>365</v>
      </c>
      <c r="F38" s="22" t="s">
        <v>507</v>
      </c>
      <c r="G38" s="22" t="s">
        <v>125</v>
      </c>
      <c r="H38" s="22" t="str">
        <f>_xlfn.XLOOKUP(T_PA9[[#This Row],[CÓDIGO]],'[2]BASE DE RADICACION 2'!$A$2:$A$668,'[2]BASE DE RADICACION 2'!$M$2:$M$668)</f>
        <v>Prestar servicios profesionales de asesoría a las direcciones del Instituto Nacional de Salud, para la formulación, presentación y seguimiento de proyectos de investigación a nivel nacional e internacional, que permitan la respuesta institucional mediante la incorporación de nuevos conocimientos para continuar a mejorar las condiciones de salud de las personas.</v>
      </c>
      <c r="I38" s="35">
        <f>_xlfn.XLOOKUP(T_PA9[[#This Row],[CÓDIGO]],'[2]BASE DE RADICACION 2'!$A$2:$A$668,'[2]BASE DE RADICACION 2'!$C$2:$C$668)</f>
        <v>45272</v>
      </c>
      <c r="J38" s="22" t="s">
        <v>282</v>
      </c>
      <c r="K38" s="22" t="s">
        <v>282</v>
      </c>
      <c r="L38" s="22" t="s">
        <v>157</v>
      </c>
      <c r="M38" s="35">
        <f>_xlfn.XLOOKUP(T_PA9[[#This Row],[CÓDIGO]],'[2]BASE DE RADICACION 2'!$A$2:$A$668,'[2]BASE DE RADICACION 2'!$V$2:$V$668)</f>
        <v>45316</v>
      </c>
      <c r="N38" s="22" t="s">
        <v>63</v>
      </c>
      <c r="O38" s="22" t="str">
        <f>_xlfn.XLOOKUP(T_PA9[[#This Row],[CÓDIGO]],'[2]BASE DE RADICACION 2'!$A$2:$A$668,'[2]BASE DE RADICACION 2'!$N$2:$N$668)</f>
        <v>Directa prestación de servicios</v>
      </c>
      <c r="P38" s="78" t="s">
        <v>150</v>
      </c>
      <c r="Q38" s="78" t="s">
        <v>150</v>
      </c>
      <c r="R38" s="78" t="s">
        <v>150</v>
      </c>
      <c r="S38" s="78"/>
      <c r="T38" s="24" t="s">
        <v>127</v>
      </c>
    </row>
    <row r="39" spans="2:16384" s="29" customFormat="1" ht="51" hidden="1" customHeight="1" x14ac:dyDescent="0.25">
      <c r="B39" s="26" t="s">
        <v>549</v>
      </c>
      <c r="C39" s="22">
        <f>_xlfn.XLOOKUP(T_PA9[[#This Row],[CÓDIGO]],'[2]BASE DE RADICACION 2'!$A$2:$A$668,'[2]BASE DE RADICACION 2'!$B$2:$B$668)</f>
        <v>578</v>
      </c>
      <c r="D39" s="22" t="str">
        <f>_xlfn.XLOOKUP(T_PA9[[#This Row],[CÓDIGO]],'[2]BASE DE RADICACION 2'!$A$2:$A$668,'[2]BASE DE RADICACION 2'!$E$2:$E$668)</f>
        <v>Solicitud de contratación Juan Felipe Urueña Calderon</v>
      </c>
      <c r="E39" s="22">
        <f>_xlfn.XLOOKUP(T_PA9[[#This Row],[CÓDIGO]],'[2]BASE DE RADICACION 2'!$A$2:$A$668,'[2]BASE DE RADICACION 2'!$F$2:$F$668)</f>
        <v>365</v>
      </c>
      <c r="F39" s="22" t="s">
        <v>507</v>
      </c>
      <c r="G39" s="22" t="s">
        <v>125</v>
      </c>
      <c r="H39" s="22" t="str">
        <f>_xlfn.XLOOKUP(T_PA9[[#This Row],[CÓDIGO]],'[2]BASE DE RADICACION 2'!$A$2:$A$668,'[2]BASE DE RADICACION 2'!$M$2:$M$668)</f>
        <v xml:space="preserve">Apoyar y asesorar jurídicamente al Grupo Fondo Especial para Investigaciones-FEI del Instituto Nacional de Salud, en la revisión de procesos de adquisición de bienes y servicios de acuerdo a las necesidades. </v>
      </c>
      <c r="I39" s="35">
        <f>_xlfn.XLOOKUP(T_PA9[[#This Row],[CÓDIGO]],'[2]BASE DE RADICACION 2'!$A$2:$A$668,'[2]BASE DE RADICACION 2'!$C$2:$C$668)</f>
        <v>45281</v>
      </c>
      <c r="J39" s="22" t="s">
        <v>282</v>
      </c>
      <c r="K39" s="22" t="s">
        <v>282</v>
      </c>
      <c r="L39" s="22" t="s">
        <v>157</v>
      </c>
      <c r="M39" s="35">
        <f>_xlfn.XLOOKUP(T_PA9[[#This Row],[CÓDIGO]],'[2]BASE DE RADICACION 2'!$A$2:$A$668,'[2]BASE DE RADICACION 2'!$V$2:$V$668)</f>
        <v>45300</v>
      </c>
      <c r="N39" s="22" t="s">
        <v>63</v>
      </c>
      <c r="O39" s="22" t="str">
        <f>_xlfn.XLOOKUP(T_PA9[[#This Row],[CÓDIGO]],'[2]BASE DE RADICACION 2'!$A$2:$A$668,'[2]BASE DE RADICACION 2'!$N$2:$N$668)</f>
        <v>Directa prestación de servicios</v>
      </c>
      <c r="P39" s="78" t="s">
        <v>150</v>
      </c>
      <c r="Q39" s="78" t="s">
        <v>150</v>
      </c>
      <c r="R39" s="78" t="s">
        <v>150</v>
      </c>
      <c r="S39" s="78"/>
      <c r="T39" s="24" t="s">
        <v>127</v>
      </c>
      <c r="U39" s="26"/>
      <c r="V39" s="22"/>
      <c r="W39" s="22"/>
      <c r="X39" s="22"/>
      <c r="Y39" s="22"/>
      <c r="Z39" s="22"/>
      <c r="AA39" s="34"/>
      <c r="AB39" s="35"/>
      <c r="AC39" s="22"/>
      <c r="AD39" s="22"/>
      <c r="AE39" s="22"/>
      <c r="AF39" s="35"/>
      <c r="AG39" s="70"/>
      <c r="AH39" s="24"/>
      <c r="AI39" s="78"/>
      <c r="AJ39" s="78"/>
      <c r="AK39" s="78"/>
      <c r="AL39" s="78"/>
      <c r="AM39" s="24"/>
      <c r="AN39" s="26"/>
      <c r="AO39" s="22"/>
      <c r="AP39" s="22"/>
      <c r="AQ39" s="22"/>
      <c r="AR39" s="22"/>
      <c r="AS39" s="22"/>
      <c r="AT39" s="34"/>
      <c r="AU39" s="35"/>
      <c r="AV39" s="22"/>
      <c r="AW39" s="22"/>
      <c r="AX39" s="22"/>
      <c r="AY39" s="35"/>
      <c r="AZ39" s="70"/>
      <c r="BA39" s="24"/>
      <c r="BB39" s="78"/>
      <c r="BC39" s="78"/>
      <c r="BD39" s="78"/>
      <c r="BE39" s="78"/>
      <c r="BF39" s="24"/>
      <c r="BG39" s="26"/>
      <c r="BH39" s="22"/>
      <c r="BI39" s="22"/>
      <c r="BJ39" s="22"/>
      <c r="BK39" s="22"/>
      <c r="BL39" s="22"/>
      <c r="BM39" s="34"/>
      <c r="BN39" s="35"/>
      <c r="BO39" s="22"/>
      <c r="BP39" s="22"/>
      <c r="BQ39" s="22"/>
      <c r="BR39" s="35"/>
      <c r="BS39" s="70"/>
      <c r="BT39" s="24"/>
      <c r="BU39" s="78"/>
      <c r="BV39" s="78"/>
      <c r="BW39" s="78"/>
      <c r="BX39" s="78"/>
      <c r="BY39" s="24"/>
      <c r="BZ39" s="26"/>
      <c r="CA39" s="22"/>
      <c r="CB39" s="22"/>
      <c r="CC39" s="22"/>
      <c r="CD39" s="22"/>
      <c r="CE39" s="22"/>
      <c r="CF39" s="34"/>
      <c r="CG39" s="35"/>
      <c r="CH39" s="22"/>
      <c r="CI39" s="22"/>
      <c r="CJ39" s="22"/>
      <c r="CK39" s="35"/>
      <c r="CL39" s="70"/>
      <c r="CM39" s="24"/>
      <c r="CN39" s="78"/>
      <c r="CO39" s="78"/>
      <c r="CP39" s="78"/>
      <c r="CQ39" s="78"/>
      <c r="CR39" s="24"/>
      <c r="CS39" s="26"/>
      <c r="CT39" s="22"/>
      <c r="CU39" s="22"/>
      <c r="CV39" s="22"/>
      <c r="CW39" s="22"/>
      <c r="CX39" s="22"/>
      <c r="CY39" s="34"/>
      <c r="CZ39" s="35"/>
      <c r="DA39" s="22"/>
      <c r="DB39" s="22"/>
      <c r="DC39" s="22"/>
      <c r="DD39" s="35"/>
      <c r="DE39" s="70"/>
      <c r="DF39" s="24"/>
      <c r="DG39" s="78"/>
      <c r="DH39" s="78"/>
      <c r="DI39" s="78"/>
      <c r="DJ39" s="78"/>
      <c r="DK39" s="24"/>
      <c r="DL39" s="26"/>
      <c r="DM39" s="22"/>
      <c r="DN39" s="22"/>
      <c r="DO39" s="22"/>
      <c r="DP39" s="22"/>
      <c r="DQ39" s="22"/>
      <c r="DR39" s="34"/>
      <c r="DS39" s="35"/>
      <c r="DT39" s="22"/>
      <c r="DU39" s="22"/>
      <c r="DV39" s="22"/>
      <c r="DW39" s="35"/>
      <c r="DX39" s="70"/>
      <c r="DY39" s="24"/>
      <c r="DZ39" s="78"/>
      <c r="EA39" s="78"/>
      <c r="EB39" s="78"/>
      <c r="EC39" s="78"/>
      <c r="ED39" s="24"/>
      <c r="EE39" s="26"/>
      <c r="EF39" s="22"/>
      <c r="EG39" s="22"/>
      <c r="EH39" s="22"/>
      <c r="EI39" s="22"/>
      <c r="EJ39" s="22"/>
      <c r="EK39" s="34"/>
      <c r="EL39" s="35"/>
      <c r="EM39" s="22"/>
      <c r="EN39" s="22"/>
      <c r="EO39" s="22"/>
      <c r="EP39" s="35"/>
      <c r="EQ39" s="70"/>
      <c r="ER39" s="24"/>
      <c r="ES39" s="78"/>
      <c r="ET39" s="78"/>
      <c r="EU39" s="78"/>
      <c r="EV39" s="78"/>
      <c r="EW39" s="24"/>
      <c r="EX39" s="26"/>
      <c r="EY39" s="22"/>
      <c r="EZ39" s="22"/>
      <c r="FA39" s="22"/>
      <c r="FB39" s="22"/>
      <c r="FC39" s="22"/>
      <c r="FD39" s="34"/>
      <c r="FE39" s="35"/>
      <c r="FF39" s="22"/>
      <c r="FG39" s="22"/>
      <c r="FH39" s="22"/>
      <c r="FI39" s="35"/>
      <c r="FJ39" s="70"/>
      <c r="FK39" s="24"/>
      <c r="FL39" s="78"/>
      <c r="FM39" s="78"/>
      <c r="FN39" s="78"/>
      <c r="FO39" s="78"/>
      <c r="FP39" s="24"/>
      <c r="FQ39" s="26"/>
      <c r="FR39" s="22"/>
      <c r="FS39" s="22"/>
      <c r="FT39" s="22"/>
      <c r="FU39" s="22"/>
      <c r="FV39" s="22"/>
      <c r="FW39" s="34"/>
      <c r="FX39" s="35"/>
      <c r="FY39" s="22"/>
      <c r="FZ39" s="22"/>
      <c r="GA39" s="22"/>
      <c r="GB39" s="35"/>
      <c r="GC39" s="70"/>
      <c r="GD39" s="24"/>
      <c r="GE39" s="78"/>
      <c r="GF39" s="78"/>
      <c r="GG39" s="78"/>
      <c r="GH39" s="78"/>
      <c r="GI39" s="24"/>
      <c r="GJ39" s="26"/>
      <c r="GK39" s="22"/>
      <c r="GL39" s="22"/>
      <c r="GM39" s="22"/>
      <c r="GN39" s="22"/>
      <c r="GO39" s="22"/>
      <c r="GP39" s="34"/>
      <c r="GQ39" s="35"/>
      <c r="GR39" s="22"/>
      <c r="GS39" s="22"/>
      <c r="GT39" s="22"/>
      <c r="GU39" s="35"/>
      <c r="GV39" s="70"/>
      <c r="GW39" s="24"/>
      <c r="GX39" s="78"/>
      <c r="GY39" s="78"/>
      <c r="GZ39" s="78"/>
      <c r="HA39" s="78"/>
      <c r="HB39" s="24"/>
      <c r="HC39" s="26"/>
      <c r="HD39" s="22"/>
      <c r="HE39" s="22"/>
      <c r="HF39" s="22"/>
      <c r="HG39" s="22"/>
      <c r="HH39" s="22"/>
      <c r="HI39" s="34"/>
      <c r="HJ39" s="35"/>
      <c r="HK39" s="22"/>
      <c r="HL39" s="22"/>
      <c r="HM39" s="22"/>
      <c r="HN39" s="35"/>
      <c r="HO39" s="70"/>
      <c r="HP39" s="24"/>
      <c r="HQ39" s="78"/>
      <c r="HR39" s="78"/>
      <c r="HS39" s="78"/>
      <c r="HT39" s="78"/>
      <c r="HU39" s="24"/>
      <c r="HV39" s="26"/>
      <c r="HW39" s="22"/>
      <c r="HX39" s="22"/>
      <c r="HY39" s="22"/>
      <c r="HZ39" s="22"/>
      <c r="IA39" s="22"/>
      <c r="IB39" s="34"/>
      <c r="IC39" s="35"/>
      <c r="ID39" s="22"/>
      <c r="IE39" s="22"/>
      <c r="IF39" s="22"/>
      <c r="IG39" s="35"/>
      <c r="IH39" s="70"/>
      <c r="II39" s="24"/>
      <c r="IJ39" s="78"/>
      <c r="IK39" s="78"/>
      <c r="IL39" s="78"/>
      <c r="IM39" s="78"/>
      <c r="IN39" s="24"/>
      <c r="IO39" s="26"/>
      <c r="IP39" s="22"/>
      <c r="IQ39" s="22"/>
      <c r="IR39" s="22"/>
      <c r="IS39" s="22"/>
      <c r="IT39" s="22"/>
      <c r="IU39" s="34"/>
      <c r="IV39" s="35"/>
      <c r="IW39" s="22"/>
      <c r="IX39" s="22"/>
      <c r="IY39" s="22"/>
      <c r="IZ39" s="35"/>
      <c r="JA39" s="70"/>
      <c r="JB39" s="24"/>
      <c r="JC39" s="78"/>
      <c r="JD39" s="78"/>
      <c r="JE39" s="78"/>
      <c r="JF39" s="78"/>
      <c r="JG39" s="24"/>
      <c r="JH39" s="26"/>
      <c r="JI39" s="22"/>
      <c r="JJ39" s="22"/>
      <c r="JK39" s="22"/>
      <c r="JL39" s="22"/>
      <c r="JM39" s="22"/>
      <c r="JN39" s="34"/>
      <c r="JO39" s="35"/>
      <c r="JP39" s="22"/>
      <c r="JQ39" s="22"/>
      <c r="JR39" s="22"/>
      <c r="JS39" s="35"/>
      <c r="JT39" s="70"/>
      <c r="JU39" s="24"/>
      <c r="JV39" s="78"/>
      <c r="JW39" s="78"/>
      <c r="JX39" s="78"/>
      <c r="JY39" s="78"/>
      <c r="JZ39" s="24"/>
      <c r="KA39" s="26"/>
      <c r="KB39" s="22"/>
      <c r="KC39" s="22"/>
      <c r="KD39" s="22"/>
      <c r="KE39" s="22"/>
      <c r="KF39" s="22"/>
      <c r="KG39" s="34"/>
      <c r="KH39" s="35"/>
      <c r="KI39" s="22"/>
      <c r="KJ39" s="22"/>
      <c r="KK39" s="22"/>
      <c r="KL39" s="35"/>
      <c r="KM39" s="70"/>
      <c r="KN39" s="24"/>
      <c r="KO39" s="78"/>
      <c r="KP39" s="78"/>
      <c r="KQ39" s="78"/>
      <c r="KR39" s="78"/>
      <c r="KS39" s="24"/>
      <c r="KT39" s="26"/>
      <c r="KU39" s="22"/>
      <c r="KV39" s="22"/>
      <c r="KW39" s="22"/>
      <c r="KX39" s="22"/>
      <c r="KY39" s="22"/>
      <c r="KZ39" s="34"/>
      <c r="LA39" s="35"/>
      <c r="LB39" s="22"/>
      <c r="LC39" s="22"/>
      <c r="LD39" s="22"/>
      <c r="LE39" s="35"/>
      <c r="LF39" s="70"/>
      <c r="LG39" s="24"/>
      <c r="LH39" s="78"/>
      <c r="LI39" s="78"/>
      <c r="LJ39" s="78"/>
      <c r="LK39" s="78"/>
      <c r="LL39" s="24"/>
      <c r="LM39" s="26"/>
      <c r="LN39" s="22"/>
      <c r="LO39" s="22"/>
      <c r="LP39" s="22"/>
      <c r="LQ39" s="22"/>
      <c r="LR39" s="22"/>
      <c r="LS39" s="34"/>
      <c r="LT39" s="35"/>
      <c r="LU39" s="22"/>
      <c r="LV39" s="22"/>
      <c r="LW39" s="22"/>
      <c r="LX39" s="35"/>
      <c r="LY39" s="70"/>
      <c r="LZ39" s="24"/>
      <c r="MA39" s="78"/>
      <c r="MB39" s="78"/>
      <c r="MC39" s="78"/>
      <c r="MD39" s="78"/>
      <c r="ME39" s="24"/>
      <c r="MF39" s="26"/>
      <c r="MG39" s="22"/>
      <c r="MH39" s="22"/>
      <c r="MI39" s="22"/>
      <c r="MJ39" s="22"/>
      <c r="MK39" s="22"/>
      <c r="ML39" s="34"/>
      <c r="MM39" s="35"/>
      <c r="MN39" s="22"/>
      <c r="MO39" s="22"/>
      <c r="MP39" s="22"/>
      <c r="MQ39" s="35"/>
      <c r="MR39" s="70"/>
      <c r="MS39" s="24"/>
      <c r="MT39" s="78"/>
      <c r="MU39" s="78"/>
      <c r="MV39" s="78"/>
      <c r="MW39" s="78"/>
      <c r="MX39" s="24"/>
      <c r="MY39" s="26"/>
      <c r="MZ39" s="22"/>
      <c r="NA39" s="22"/>
      <c r="NB39" s="22"/>
      <c r="NC39" s="22"/>
      <c r="ND39" s="22"/>
      <c r="NE39" s="34"/>
      <c r="NF39" s="35"/>
      <c r="NG39" s="22"/>
      <c r="NH39" s="22"/>
      <c r="NI39" s="22"/>
      <c r="NJ39" s="35"/>
      <c r="NK39" s="70"/>
      <c r="NL39" s="24"/>
      <c r="NM39" s="78"/>
      <c r="NN39" s="78"/>
      <c r="NO39" s="78"/>
      <c r="NP39" s="78"/>
      <c r="NQ39" s="24"/>
      <c r="NR39" s="26"/>
      <c r="NS39" s="22"/>
      <c r="NT39" s="22"/>
      <c r="NU39" s="22"/>
      <c r="NV39" s="22"/>
      <c r="NW39" s="22"/>
      <c r="NX39" s="34"/>
      <c r="NY39" s="35"/>
      <c r="NZ39" s="22"/>
      <c r="OA39" s="22"/>
      <c r="OB39" s="22"/>
      <c r="OC39" s="35"/>
      <c r="OD39" s="70"/>
      <c r="OE39" s="24"/>
      <c r="OF39" s="78"/>
      <c r="OG39" s="78"/>
      <c r="OH39" s="78"/>
      <c r="OI39" s="78"/>
      <c r="OJ39" s="24"/>
      <c r="OK39" s="26"/>
      <c r="OL39" s="22"/>
      <c r="OM39" s="22"/>
      <c r="ON39" s="22"/>
      <c r="OO39" s="22"/>
      <c r="OP39" s="22"/>
      <c r="OQ39" s="34"/>
      <c r="OR39" s="35"/>
      <c r="OS39" s="22"/>
      <c r="OT39" s="22"/>
      <c r="OU39" s="22"/>
      <c r="OV39" s="35"/>
      <c r="OW39" s="70"/>
      <c r="OX39" s="24"/>
      <c r="OY39" s="78"/>
      <c r="OZ39" s="78"/>
      <c r="PA39" s="78"/>
      <c r="PB39" s="78"/>
      <c r="PC39" s="24"/>
      <c r="PD39" s="26"/>
      <c r="PE39" s="22"/>
      <c r="PF39" s="22"/>
      <c r="PG39" s="22"/>
      <c r="PH39" s="22"/>
      <c r="PI39" s="22"/>
      <c r="PJ39" s="34"/>
      <c r="PK39" s="35"/>
      <c r="PL39" s="22"/>
      <c r="PM39" s="22"/>
      <c r="PN39" s="22"/>
      <c r="PO39" s="35"/>
      <c r="PP39" s="70"/>
      <c r="PQ39" s="24"/>
      <c r="PR39" s="78"/>
      <c r="PS39" s="78"/>
      <c r="PT39" s="78"/>
      <c r="PU39" s="78"/>
      <c r="PV39" s="24"/>
      <c r="PW39" s="26"/>
      <c r="PX39" s="22"/>
      <c r="PY39" s="22"/>
      <c r="PZ39" s="22"/>
      <c r="QA39" s="22"/>
      <c r="QB39" s="22"/>
      <c r="QC39" s="34"/>
      <c r="QD39" s="35"/>
      <c r="QE39" s="22"/>
      <c r="QF39" s="22"/>
      <c r="QG39" s="22"/>
      <c r="QH39" s="35"/>
      <c r="QI39" s="70"/>
      <c r="QJ39" s="24"/>
      <c r="QK39" s="78"/>
      <c r="QL39" s="78"/>
      <c r="QM39" s="78"/>
      <c r="QN39" s="78"/>
      <c r="QO39" s="24"/>
      <c r="QP39" s="26"/>
      <c r="QQ39" s="22"/>
      <c r="QR39" s="22"/>
      <c r="QS39" s="22"/>
      <c r="QT39" s="22"/>
      <c r="QU39" s="22"/>
      <c r="QV39" s="34"/>
      <c r="QW39" s="35"/>
      <c r="QX39" s="22"/>
      <c r="QY39" s="22"/>
      <c r="QZ39" s="22"/>
      <c r="RA39" s="35"/>
      <c r="RB39" s="70"/>
      <c r="RC39" s="24"/>
      <c r="RD39" s="78"/>
      <c r="RE39" s="78"/>
      <c r="RF39" s="78"/>
      <c r="RG39" s="78"/>
      <c r="RH39" s="24"/>
      <c r="RI39" s="26"/>
      <c r="RJ39" s="22"/>
      <c r="RK39" s="22"/>
      <c r="RL39" s="22"/>
      <c r="RM39" s="22"/>
      <c r="RN39" s="22"/>
      <c r="RO39" s="34"/>
      <c r="RP39" s="35"/>
      <c r="RQ39" s="22"/>
      <c r="RR39" s="22"/>
      <c r="RS39" s="22"/>
      <c r="RT39" s="35"/>
      <c r="RU39" s="70"/>
      <c r="RV39" s="24"/>
      <c r="RW39" s="78"/>
      <c r="RX39" s="78"/>
      <c r="RY39" s="78"/>
      <c r="RZ39" s="78"/>
      <c r="SA39" s="24"/>
      <c r="SB39" s="26"/>
      <c r="SC39" s="22"/>
      <c r="SD39" s="22"/>
      <c r="SE39" s="22"/>
      <c r="SF39" s="22"/>
      <c r="SG39" s="22"/>
      <c r="SH39" s="34"/>
      <c r="SI39" s="35"/>
      <c r="SJ39" s="22"/>
      <c r="SK39" s="22"/>
      <c r="SL39" s="22"/>
      <c r="SM39" s="35"/>
      <c r="SN39" s="70"/>
      <c r="SO39" s="24"/>
      <c r="SP39" s="78"/>
      <c r="SQ39" s="78"/>
      <c r="SR39" s="78"/>
      <c r="SS39" s="78"/>
      <c r="ST39" s="24"/>
      <c r="SU39" s="26"/>
      <c r="SV39" s="22"/>
      <c r="SW39" s="22"/>
      <c r="SX39" s="22"/>
      <c r="SY39" s="22"/>
      <c r="SZ39" s="22"/>
      <c r="TA39" s="34"/>
      <c r="TB39" s="35"/>
      <c r="TC39" s="22"/>
      <c r="TD39" s="22"/>
      <c r="TE39" s="22"/>
      <c r="TF39" s="35"/>
      <c r="TG39" s="70"/>
      <c r="TH39" s="24"/>
      <c r="TI39" s="78"/>
      <c r="TJ39" s="78"/>
      <c r="TK39" s="78"/>
      <c r="TL39" s="78"/>
      <c r="TM39" s="24"/>
      <c r="TN39" s="26"/>
      <c r="TO39" s="22"/>
      <c r="TP39" s="22"/>
      <c r="TQ39" s="22"/>
      <c r="TR39" s="22"/>
      <c r="TS39" s="22"/>
      <c r="TT39" s="34"/>
      <c r="TU39" s="35"/>
      <c r="TV39" s="22"/>
      <c r="TW39" s="22"/>
      <c r="TX39" s="22"/>
      <c r="TY39" s="35"/>
      <c r="TZ39" s="70"/>
      <c r="UA39" s="24"/>
      <c r="UB39" s="78"/>
      <c r="UC39" s="78"/>
      <c r="UD39" s="78"/>
      <c r="UE39" s="78"/>
      <c r="UF39" s="24"/>
      <c r="UG39" s="26"/>
      <c r="UH39" s="22"/>
      <c r="UI39" s="22"/>
      <c r="UJ39" s="22"/>
      <c r="UK39" s="22"/>
      <c r="UL39" s="22"/>
      <c r="UM39" s="34"/>
      <c r="UN39" s="35"/>
      <c r="UO39" s="22"/>
      <c r="UP39" s="22"/>
      <c r="UQ39" s="22"/>
      <c r="UR39" s="35"/>
      <c r="US39" s="70"/>
      <c r="UT39" s="24"/>
      <c r="UU39" s="78"/>
      <c r="UV39" s="78"/>
      <c r="UW39" s="78"/>
      <c r="UX39" s="78"/>
      <c r="UY39" s="24"/>
      <c r="UZ39" s="26"/>
      <c r="VA39" s="22"/>
      <c r="VB39" s="22"/>
      <c r="VC39" s="22"/>
      <c r="VD39" s="22"/>
      <c r="VE39" s="22"/>
      <c r="VF39" s="34"/>
      <c r="VG39" s="35"/>
      <c r="VH39" s="22"/>
      <c r="VI39" s="22"/>
      <c r="VJ39" s="22"/>
      <c r="VK39" s="35"/>
      <c r="VL39" s="70"/>
      <c r="VM39" s="24"/>
      <c r="VN39" s="78"/>
      <c r="VO39" s="78"/>
      <c r="VP39" s="78"/>
      <c r="VQ39" s="78"/>
      <c r="VR39" s="24"/>
      <c r="VS39" s="26"/>
      <c r="VT39" s="22"/>
      <c r="VU39" s="22"/>
      <c r="VV39" s="22"/>
      <c r="VW39" s="22"/>
      <c r="VX39" s="22"/>
      <c r="VY39" s="34"/>
      <c r="VZ39" s="35"/>
      <c r="WA39" s="22"/>
      <c r="WB39" s="22"/>
      <c r="WC39" s="22"/>
      <c r="WD39" s="35"/>
      <c r="WE39" s="70"/>
      <c r="WF39" s="24"/>
      <c r="WG39" s="78"/>
      <c r="WH39" s="78"/>
      <c r="WI39" s="78"/>
      <c r="WJ39" s="78"/>
      <c r="WK39" s="24"/>
      <c r="WL39" s="26"/>
      <c r="WM39" s="22"/>
      <c r="WN39" s="22"/>
      <c r="WO39" s="22"/>
      <c r="WP39" s="22"/>
      <c r="WQ39" s="22"/>
      <c r="WR39" s="34"/>
      <c r="WS39" s="35"/>
      <c r="WT39" s="22"/>
      <c r="WU39" s="22"/>
      <c r="WV39" s="22"/>
      <c r="WW39" s="35"/>
      <c r="WX39" s="70"/>
      <c r="WY39" s="24"/>
      <c r="WZ39" s="78"/>
      <c r="XA39" s="78"/>
      <c r="XB39" s="78"/>
      <c r="XC39" s="78"/>
      <c r="XD39" s="24"/>
      <c r="XE39" s="26"/>
      <c r="XF39" s="22"/>
      <c r="XG39" s="22"/>
      <c r="XH39" s="22"/>
      <c r="XI39" s="22"/>
      <c r="XJ39" s="22"/>
      <c r="XK39" s="34"/>
      <c r="XL39" s="35"/>
      <c r="XM39" s="22"/>
      <c r="XN39" s="22"/>
      <c r="XO39" s="22"/>
      <c r="XP39" s="35"/>
      <c r="XQ39" s="70"/>
      <c r="XR39" s="24"/>
      <c r="XS39" s="78"/>
      <c r="XT39" s="78"/>
      <c r="XU39" s="78"/>
      <c r="XV39" s="78"/>
      <c r="XW39" s="24"/>
      <c r="XX39" s="26"/>
      <c r="XY39" s="22"/>
      <c r="XZ39" s="22"/>
      <c r="YA39" s="22"/>
      <c r="YB39" s="22"/>
      <c r="YC39" s="22"/>
      <c r="YD39" s="34"/>
      <c r="YE39" s="35"/>
      <c r="YF39" s="22"/>
      <c r="YG39" s="22"/>
      <c r="YH39" s="22"/>
      <c r="YI39" s="35"/>
      <c r="YJ39" s="70"/>
      <c r="YK39" s="24"/>
      <c r="YL39" s="78"/>
      <c r="YM39" s="78"/>
      <c r="YN39" s="78"/>
      <c r="YO39" s="78"/>
      <c r="YP39" s="24"/>
      <c r="YQ39" s="26"/>
      <c r="YR39" s="22"/>
      <c r="YS39" s="22"/>
      <c r="YT39" s="22"/>
      <c r="YU39" s="22"/>
      <c r="YV39" s="22"/>
      <c r="YW39" s="34"/>
      <c r="YX39" s="35"/>
      <c r="YY39" s="22"/>
      <c r="YZ39" s="22"/>
      <c r="ZA39" s="22"/>
      <c r="ZB39" s="35"/>
      <c r="ZC39" s="70"/>
      <c r="ZD39" s="24"/>
      <c r="ZE39" s="78"/>
      <c r="ZF39" s="78"/>
      <c r="ZG39" s="78"/>
      <c r="ZH39" s="78"/>
      <c r="ZI39" s="24"/>
      <c r="ZJ39" s="26"/>
      <c r="ZK39" s="22"/>
      <c r="ZL39" s="22"/>
      <c r="ZM39" s="22"/>
      <c r="ZN39" s="22"/>
      <c r="ZO39" s="22"/>
      <c r="ZP39" s="34"/>
      <c r="ZQ39" s="35"/>
      <c r="ZR39" s="22"/>
      <c r="ZS39" s="22"/>
      <c r="ZT39" s="22"/>
      <c r="ZU39" s="35"/>
      <c r="ZV39" s="70"/>
      <c r="ZW39" s="24"/>
      <c r="ZX39" s="78"/>
      <c r="ZY39" s="78"/>
      <c r="ZZ39" s="78"/>
      <c r="AAA39" s="78"/>
      <c r="AAB39" s="24"/>
      <c r="AAC39" s="26"/>
      <c r="AAD39" s="22"/>
      <c r="AAE39" s="22"/>
      <c r="AAF39" s="22"/>
      <c r="AAG39" s="22"/>
      <c r="AAH39" s="22"/>
      <c r="AAI39" s="34"/>
      <c r="AAJ39" s="35"/>
      <c r="AAK39" s="22"/>
      <c r="AAL39" s="22"/>
      <c r="AAM39" s="22"/>
      <c r="AAN39" s="35"/>
      <c r="AAO39" s="70"/>
      <c r="AAP39" s="24"/>
      <c r="AAQ39" s="78"/>
      <c r="AAR39" s="78"/>
      <c r="AAS39" s="78"/>
      <c r="AAT39" s="78"/>
      <c r="AAU39" s="24"/>
      <c r="AAV39" s="26"/>
      <c r="AAW39" s="22"/>
      <c r="AAX39" s="22"/>
      <c r="AAY39" s="22"/>
      <c r="AAZ39" s="22"/>
      <c r="ABA39" s="22"/>
      <c r="ABB39" s="34"/>
      <c r="ABC39" s="35"/>
      <c r="ABD39" s="22"/>
      <c r="ABE39" s="22"/>
      <c r="ABF39" s="22"/>
      <c r="ABG39" s="35"/>
      <c r="ABH39" s="70"/>
      <c r="ABI39" s="24"/>
      <c r="ABJ39" s="78"/>
      <c r="ABK39" s="78"/>
      <c r="ABL39" s="78"/>
      <c r="ABM39" s="78"/>
      <c r="ABN39" s="24"/>
      <c r="ABO39" s="26"/>
      <c r="ABP39" s="22"/>
      <c r="ABQ39" s="22"/>
      <c r="ABR39" s="22"/>
      <c r="ABS39" s="22"/>
      <c r="ABT39" s="22"/>
      <c r="ABU39" s="34"/>
      <c r="ABV39" s="35"/>
      <c r="ABW39" s="22"/>
      <c r="ABX39" s="22"/>
      <c r="ABY39" s="22"/>
      <c r="ABZ39" s="35"/>
      <c r="ACA39" s="70"/>
      <c r="ACB39" s="24"/>
      <c r="ACC39" s="78"/>
      <c r="ACD39" s="78"/>
      <c r="ACE39" s="78"/>
      <c r="ACF39" s="78"/>
      <c r="ACG39" s="24"/>
      <c r="ACH39" s="26"/>
      <c r="ACI39" s="22"/>
      <c r="ACJ39" s="22"/>
      <c r="ACK39" s="22"/>
      <c r="ACL39" s="22"/>
      <c r="ACM39" s="22"/>
      <c r="ACN39" s="34"/>
      <c r="ACO39" s="35"/>
      <c r="ACP39" s="22"/>
      <c r="ACQ39" s="22"/>
      <c r="ACR39" s="22"/>
      <c r="ACS39" s="35"/>
      <c r="ACT39" s="70"/>
      <c r="ACU39" s="24"/>
      <c r="ACV39" s="78"/>
      <c r="ACW39" s="78"/>
      <c r="ACX39" s="78"/>
      <c r="ACY39" s="78"/>
      <c r="ACZ39" s="24"/>
      <c r="ADA39" s="26"/>
      <c r="ADB39" s="22"/>
      <c r="ADC39" s="22"/>
      <c r="ADD39" s="22"/>
      <c r="ADE39" s="22"/>
      <c r="ADF39" s="22"/>
      <c r="ADG39" s="34"/>
      <c r="ADH39" s="35"/>
      <c r="ADI39" s="22"/>
      <c r="ADJ39" s="22"/>
      <c r="ADK39" s="22"/>
      <c r="ADL39" s="35"/>
      <c r="ADM39" s="70"/>
      <c r="ADN39" s="24"/>
      <c r="ADO39" s="78"/>
      <c r="ADP39" s="78"/>
      <c r="ADQ39" s="78"/>
      <c r="ADR39" s="78"/>
      <c r="ADS39" s="24"/>
      <c r="ADT39" s="26"/>
      <c r="ADU39" s="22"/>
      <c r="ADV39" s="22"/>
      <c r="ADW39" s="22"/>
      <c r="ADX39" s="22"/>
      <c r="ADY39" s="22"/>
      <c r="ADZ39" s="34"/>
      <c r="AEA39" s="35"/>
      <c r="AEB39" s="22"/>
      <c r="AEC39" s="22"/>
      <c r="AED39" s="22"/>
      <c r="AEE39" s="35"/>
      <c r="AEF39" s="70"/>
      <c r="AEG39" s="24"/>
      <c r="AEH39" s="78"/>
      <c r="AEI39" s="78"/>
      <c r="AEJ39" s="78"/>
      <c r="AEK39" s="78"/>
      <c r="AEL39" s="24"/>
      <c r="AEM39" s="26"/>
      <c r="AEN39" s="22"/>
      <c r="AEO39" s="22"/>
      <c r="AEP39" s="22"/>
      <c r="AEQ39" s="22"/>
      <c r="AER39" s="22"/>
      <c r="AES39" s="34"/>
      <c r="AET39" s="35"/>
      <c r="AEU39" s="22"/>
      <c r="AEV39" s="22"/>
      <c r="AEW39" s="22"/>
      <c r="AEX39" s="35"/>
      <c r="AEY39" s="70"/>
      <c r="AEZ39" s="24"/>
      <c r="AFA39" s="78"/>
      <c r="AFB39" s="78"/>
      <c r="AFC39" s="78"/>
      <c r="AFD39" s="78"/>
      <c r="AFE39" s="24"/>
      <c r="AFF39" s="26"/>
      <c r="AFG39" s="22"/>
      <c r="AFH39" s="22"/>
      <c r="AFI39" s="22"/>
      <c r="AFJ39" s="22"/>
      <c r="AFK39" s="22"/>
      <c r="AFL39" s="34"/>
      <c r="AFM39" s="35"/>
      <c r="AFN39" s="22"/>
      <c r="AFO39" s="22"/>
      <c r="AFP39" s="22"/>
      <c r="AFQ39" s="35"/>
      <c r="AFR39" s="70"/>
      <c r="AFS39" s="24"/>
      <c r="AFT39" s="78"/>
      <c r="AFU39" s="78"/>
      <c r="AFV39" s="78"/>
      <c r="AFW39" s="78"/>
      <c r="AFX39" s="24"/>
      <c r="AFY39" s="26"/>
      <c r="AFZ39" s="22"/>
      <c r="AGA39" s="22"/>
      <c r="AGB39" s="22"/>
      <c r="AGC39" s="22"/>
      <c r="AGD39" s="22"/>
      <c r="AGE39" s="34"/>
      <c r="AGF39" s="35"/>
      <c r="AGG39" s="22"/>
      <c r="AGH39" s="22"/>
      <c r="AGI39" s="22"/>
      <c r="AGJ39" s="35"/>
      <c r="AGK39" s="70"/>
      <c r="AGL39" s="24"/>
      <c r="AGM39" s="78"/>
      <c r="AGN39" s="78"/>
      <c r="AGO39" s="78"/>
      <c r="AGP39" s="78"/>
      <c r="AGQ39" s="24"/>
      <c r="AGR39" s="26"/>
      <c r="AGS39" s="22"/>
      <c r="AGT39" s="22"/>
      <c r="AGU39" s="22"/>
      <c r="AGV39" s="22"/>
      <c r="AGW39" s="22"/>
      <c r="AGX39" s="34"/>
      <c r="AGY39" s="35"/>
      <c r="AGZ39" s="22"/>
      <c r="AHA39" s="22"/>
      <c r="AHB39" s="22"/>
      <c r="AHC39" s="35"/>
      <c r="AHD39" s="70"/>
      <c r="AHE39" s="24"/>
      <c r="AHF39" s="78"/>
      <c r="AHG39" s="78"/>
      <c r="AHH39" s="78"/>
      <c r="AHI39" s="78"/>
      <c r="AHJ39" s="24"/>
      <c r="AHK39" s="26"/>
      <c r="AHL39" s="22"/>
      <c r="AHM39" s="22"/>
      <c r="AHN39" s="22"/>
      <c r="AHO39" s="22"/>
      <c r="AHP39" s="22"/>
      <c r="AHQ39" s="34"/>
      <c r="AHR39" s="35"/>
      <c r="AHS39" s="22"/>
      <c r="AHT39" s="22"/>
      <c r="AHU39" s="22"/>
      <c r="AHV39" s="35"/>
      <c r="AHW39" s="70"/>
      <c r="AHX39" s="24"/>
      <c r="AHY39" s="78"/>
      <c r="AHZ39" s="78"/>
      <c r="AIA39" s="78"/>
      <c r="AIB39" s="78"/>
      <c r="AIC39" s="24"/>
      <c r="AID39" s="26"/>
      <c r="AIE39" s="22"/>
      <c r="AIF39" s="22"/>
      <c r="AIG39" s="22"/>
      <c r="AIH39" s="22"/>
      <c r="AII39" s="22"/>
      <c r="AIJ39" s="34"/>
      <c r="AIK39" s="35"/>
      <c r="AIL39" s="22"/>
      <c r="AIM39" s="22"/>
      <c r="AIN39" s="22"/>
      <c r="AIO39" s="35"/>
      <c r="AIP39" s="70"/>
      <c r="AIQ39" s="24"/>
      <c r="AIR39" s="78"/>
      <c r="AIS39" s="78"/>
      <c r="AIT39" s="78"/>
      <c r="AIU39" s="78"/>
      <c r="AIV39" s="24"/>
      <c r="AIW39" s="26"/>
      <c r="AIX39" s="22"/>
      <c r="AIY39" s="22"/>
      <c r="AIZ39" s="22"/>
      <c r="AJA39" s="22"/>
      <c r="AJB39" s="22"/>
      <c r="AJC39" s="34"/>
      <c r="AJD39" s="35"/>
      <c r="AJE39" s="22"/>
      <c r="AJF39" s="22"/>
      <c r="AJG39" s="22"/>
      <c r="AJH39" s="35"/>
      <c r="AJI39" s="70"/>
      <c r="AJJ39" s="24"/>
      <c r="AJK39" s="78"/>
      <c r="AJL39" s="78"/>
      <c r="AJM39" s="78"/>
      <c r="AJN39" s="78"/>
      <c r="AJO39" s="24"/>
      <c r="AJP39" s="26"/>
      <c r="AJQ39" s="22"/>
      <c r="AJR39" s="22"/>
      <c r="AJS39" s="22"/>
      <c r="AJT39" s="22"/>
      <c r="AJU39" s="22"/>
      <c r="AJV39" s="34"/>
      <c r="AJW39" s="35"/>
      <c r="AJX39" s="22"/>
      <c r="AJY39" s="22"/>
      <c r="AJZ39" s="22"/>
      <c r="AKA39" s="35"/>
      <c r="AKB39" s="70"/>
      <c r="AKC39" s="24"/>
      <c r="AKD39" s="78"/>
      <c r="AKE39" s="78"/>
      <c r="AKF39" s="78"/>
      <c r="AKG39" s="78"/>
      <c r="AKH39" s="24"/>
      <c r="AKI39" s="26"/>
      <c r="AKJ39" s="22"/>
      <c r="AKK39" s="22"/>
      <c r="AKL39" s="22"/>
      <c r="AKM39" s="22"/>
      <c r="AKN39" s="22"/>
      <c r="AKO39" s="34"/>
      <c r="AKP39" s="35"/>
      <c r="AKQ39" s="22"/>
      <c r="AKR39" s="22"/>
      <c r="AKS39" s="22"/>
      <c r="AKT39" s="35"/>
      <c r="AKU39" s="70"/>
      <c r="AKV39" s="24"/>
      <c r="AKW39" s="78"/>
      <c r="AKX39" s="78"/>
      <c r="AKY39" s="78"/>
      <c r="AKZ39" s="78"/>
      <c r="ALA39" s="24"/>
      <c r="ALB39" s="26"/>
      <c r="ALC39" s="22"/>
      <c r="ALD39" s="22"/>
      <c r="ALE39" s="22"/>
      <c r="ALF39" s="22"/>
      <c r="ALG39" s="22"/>
      <c r="ALH39" s="34"/>
      <c r="ALI39" s="35"/>
      <c r="ALJ39" s="22"/>
      <c r="ALK39" s="22"/>
      <c r="ALL39" s="22"/>
      <c r="ALM39" s="35"/>
      <c r="ALN39" s="70"/>
      <c r="ALO39" s="24"/>
      <c r="ALP39" s="78"/>
      <c r="ALQ39" s="78"/>
      <c r="ALR39" s="78"/>
      <c r="ALS39" s="78"/>
      <c r="ALT39" s="24"/>
      <c r="ALU39" s="26"/>
      <c r="ALV39" s="22"/>
      <c r="ALW39" s="22"/>
      <c r="ALX39" s="22"/>
      <c r="ALY39" s="22"/>
      <c r="ALZ39" s="22"/>
      <c r="AMA39" s="34"/>
      <c r="AMB39" s="35"/>
      <c r="AMC39" s="22"/>
      <c r="AMD39" s="22"/>
      <c r="AME39" s="22"/>
      <c r="AMF39" s="35"/>
      <c r="AMG39" s="70"/>
      <c r="AMH39" s="24"/>
      <c r="AMI39" s="78"/>
      <c r="AMJ39" s="78"/>
      <c r="AMK39" s="78"/>
      <c r="AML39" s="78"/>
      <c r="AMM39" s="24"/>
      <c r="AMN39" s="26"/>
      <c r="AMO39" s="22"/>
      <c r="AMP39" s="22"/>
      <c r="AMQ39" s="22"/>
      <c r="AMR39" s="22"/>
      <c r="AMS39" s="22"/>
      <c r="AMT39" s="34"/>
      <c r="AMU39" s="35"/>
      <c r="AMV39" s="22"/>
      <c r="AMW39" s="22"/>
      <c r="AMX39" s="22"/>
      <c r="AMY39" s="35"/>
      <c r="AMZ39" s="70"/>
      <c r="ANA39" s="24"/>
      <c r="ANB39" s="78"/>
      <c r="ANC39" s="78"/>
      <c r="AND39" s="78"/>
      <c r="ANE39" s="78"/>
      <c r="ANF39" s="24"/>
      <c r="ANG39" s="26"/>
      <c r="ANH39" s="22"/>
      <c r="ANI39" s="22"/>
      <c r="ANJ39" s="22"/>
      <c r="ANK39" s="22"/>
      <c r="ANL39" s="22"/>
      <c r="ANM39" s="34"/>
      <c r="ANN39" s="35"/>
      <c r="ANO39" s="22"/>
      <c r="ANP39" s="22"/>
      <c r="ANQ39" s="22"/>
      <c r="ANR39" s="35"/>
      <c r="ANS39" s="70"/>
      <c r="ANT39" s="24"/>
      <c r="ANU39" s="78"/>
      <c r="ANV39" s="78"/>
      <c r="ANW39" s="78"/>
      <c r="ANX39" s="78"/>
      <c r="ANY39" s="24"/>
      <c r="ANZ39" s="26"/>
      <c r="AOA39" s="22"/>
      <c r="AOB39" s="22"/>
      <c r="AOC39" s="22"/>
      <c r="AOD39" s="22"/>
      <c r="AOE39" s="22"/>
      <c r="AOF39" s="34"/>
      <c r="AOG39" s="35"/>
      <c r="AOH39" s="22"/>
      <c r="AOI39" s="22"/>
      <c r="AOJ39" s="22"/>
      <c r="AOK39" s="35"/>
      <c r="AOL39" s="70"/>
      <c r="AOM39" s="24"/>
      <c r="AON39" s="78"/>
      <c r="AOO39" s="78"/>
      <c r="AOP39" s="78"/>
      <c r="AOQ39" s="78"/>
      <c r="AOR39" s="24"/>
      <c r="AOS39" s="26"/>
      <c r="AOT39" s="22"/>
      <c r="AOU39" s="22"/>
      <c r="AOV39" s="22"/>
      <c r="AOW39" s="22"/>
      <c r="AOX39" s="22"/>
      <c r="AOY39" s="34"/>
      <c r="AOZ39" s="35"/>
      <c r="APA39" s="22"/>
      <c r="APB39" s="22"/>
      <c r="APC39" s="22"/>
      <c r="APD39" s="35"/>
      <c r="APE39" s="70"/>
      <c r="APF39" s="24"/>
      <c r="APG39" s="78"/>
      <c r="APH39" s="78"/>
      <c r="API39" s="78"/>
      <c r="APJ39" s="78"/>
      <c r="APK39" s="24"/>
      <c r="APL39" s="26"/>
      <c r="APM39" s="22"/>
      <c r="APN39" s="22"/>
      <c r="APO39" s="22"/>
      <c r="APP39" s="22"/>
      <c r="APQ39" s="22"/>
      <c r="APR39" s="34"/>
      <c r="APS39" s="35"/>
      <c r="APT39" s="22"/>
      <c r="APU39" s="22"/>
      <c r="APV39" s="22"/>
      <c r="APW39" s="35"/>
      <c r="APX39" s="70"/>
      <c r="APY39" s="24"/>
      <c r="APZ39" s="78"/>
      <c r="AQA39" s="78"/>
      <c r="AQB39" s="78"/>
      <c r="AQC39" s="78"/>
      <c r="AQD39" s="24"/>
      <c r="AQE39" s="26"/>
      <c r="AQF39" s="22"/>
      <c r="AQG39" s="22"/>
      <c r="AQH39" s="22"/>
      <c r="AQI39" s="22"/>
      <c r="AQJ39" s="22"/>
      <c r="AQK39" s="34"/>
      <c r="AQL39" s="35"/>
      <c r="AQM39" s="22"/>
      <c r="AQN39" s="22"/>
      <c r="AQO39" s="22"/>
      <c r="AQP39" s="35"/>
      <c r="AQQ39" s="70"/>
      <c r="AQR39" s="24"/>
      <c r="AQS39" s="78"/>
      <c r="AQT39" s="78"/>
      <c r="AQU39" s="78"/>
      <c r="AQV39" s="78"/>
      <c r="AQW39" s="24"/>
      <c r="AQX39" s="26"/>
      <c r="AQY39" s="22"/>
      <c r="AQZ39" s="22"/>
      <c r="ARA39" s="22"/>
      <c r="ARB39" s="22"/>
      <c r="ARC39" s="22"/>
      <c r="ARD39" s="34"/>
      <c r="ARE39" s="35"/>
      <c r="ARF39" s="22"/>
      <c r="ARG39" s="22"/>
      <c r="ARH39" s="22"/>
      <c r="ARI39" s="35"/>
      <c r="ARJ39" s="70"/>
      <c r="ARK39" s="24"/>
      <c r="ARL39" s="78"/>
      <c r="ARM39" s="78"/>
      <c r="ARN39" s="78"/>
      <c r="ARO39" s="78"/>
      <c r="ARP39" s="24"/>
      <c r="ARQ39" s="26"/>
      <c r="ARR39" s="22"/>
      <c r="ARS39" s="22"/>
      <c r="ART39" s="22"/>
      <c r="ARU39" s="22"/>
      <c r="ARV39" s="22"/>
      <c r="ARW39" s="34"/>
      <c r="ARX39" s="35"/>
      <c r="ARY39" s="22"/>
      <c r="ARZ39" s="22"/>
      <c r="ASA39" s="22"/>
      <c r="ASB39" s="35"/>
      <c r="ASC39" s="70"/>
      <c r="ASD39" s="24"/>
      <c r="ASE39" s="78"/>
      <c r="ASF39" s="78"/>
      <c r="ASG39" s="78"/>
      <c r="ASH39" s="78"/>
      <c r="ASI39" s="24"/>
      <c r="ASJ39" s="26"/>
      <c r="ASK39" s="22"/>
      <c r="ASL39" s="22"/>
      <c r="ASM39" s="22"/>
      <c r="ASN39" s="22"/>
      <c r="ASO39" s="22"/>
      <c r="ASP39" s="34"/>
      <c r="ASQ39" s="35"/>
      <c r="ASR39" s="22"/>
      <c r="ASS39" s="22"/>
      <c r="AST39" s="22"/>
      <c r="ASU39" s="35"/>
      <c r="ASV39" s="70"/>
      <c r="ASW39" s="24"/>
      <c r="ASX39" s="78"/>
      <c r="ASY39" s="78"/>
      <c r="ASZ39" s="78"/>
      <c r="ATA39" s="78"/>
      <c r="ATB39" s="24"/>
      <c r="ATC39" s="26"/>
      <c r="ATD39" s="22"/>
      <c r="ATE39" s="22"/>
      <c r="ATF39" s="22"/>
      <c r="ATG39" s="22"/>
      <c r="ATH39" s="22"/>
      <c r="ATI39" s="34"/>
      <c r="ATJ39" s="35"/>
      <c r="ATK39" s="22"/>
      <c r="ATL39" s="22"/>
      <c r="ATM39" s="22"/>
      <c r="ATN39" s="35"/>
      <c r="ATO39" s="70"/>
      <c r="ATP39" s="24"/>
      <c r="ATQ39" s="78"/>
      <c r="ATR39" s="78"/>
      <c r="ATS39" s="78"/>
      <c r="ATT39" s="78"/>
      <c r="ATU39" s="24"/>
      <c r="ATV39" s="26"/>
      <c r="ATW39" s="22"/>
      <c r="ATX39" s="22"/>
      <c r="ATY39" s="22"/>
      <c r="ATZ39" s="22"/>
      <c r="AUA39" s="22"/>
      <c r="AUB39" s="34"/>
      <c r="AUC39" s="35"/>
      <c r="AUD39" s="22"/>
      <c r="AUE39" s="22"/>
      <c r="AUF39" s="22"/>
      <c r="AUG39" s="35"/>
      <c r="AUH39" s="70"/>
      <c r="AUI39" s="24"/>
      <c r="AUJ39" s="78"/>
      <c r="AUK39" s="78"/>
      <c r="AUL39" s="78"/>
      <c r="AUM39" s="78"/>
      <c r="AUN39" s="24"/>
      <c r="AUO39" s="26"/>
      <c r="AUP39" s="22"/>
      <c r="AUQ39" s="22"/>
      <c r="AUR39" s="22"/>
      <c r="AUS39" s="22"/>
      <c r="AUT39" s="22"/>
      <c r="AUU39" s="34"/>
      <c r="AUV39" s="35"/>
      <c r="AUW39" s="22"/>
      <c r="AUX39" s="22"/>
      <c r="AUY39" s="22"/>
      <c r="AUZ39" s="35"/>
      <c r="AVA39" s="70"/>
      <c r="AVB39" s="24"/>
      <c r="AVC39" s="78"/>
      <c r="AVD39" s="78"/>
      <c r="AVE39" s="78"/>
      <c r="AVF39" s="78"/>
      <c r="AVG39" s="24"/>
      <c r="AVH39" s="26"/>
      <c r="AVI39" s="22"/>
      <c r="AVJ39" s="22"/>
      <c r="AVK39" s="22"/>
      <c r="AVL39" s="22"/>
      <c r="AVM39" s="22"/>
      <c r="AVN39" s="34"/>
      <c r="AVO39" s="35"/>
      <c r="AVP39" s="22"/>
      <c r="AVQ39" s="22"/>
      <c r="AVR39" s="22"/>
      <c r="AVS39" s="35"/>
      <c r="AVT39" s="70"/>
      <c r="AVU39" s="24"/>
      <c r="AVV39" s="78"/>
      <c r="AVW39" s="78"/>
      <c r="AVX39" s="78"/>
      <c r="AVY39" s="78"/>
      <c r="AVZ39" s="24"/>
      <c r="AWA39" s="26"/>
      <c r="AWB39" s="22"/>
      <c r="AWC39" s="22"/>
      <c r="AWD39" s="22"/>
      <c r="AWE39" s="22"/>
      <c r="AWF39" s="22"/>
      <c r="AWG39" s="34"/>
      <c r="AWH39" s="35"/>
      <c r="AWI39" s="22"/>
      <c r="AWJ39" s="22"/>
      <c r="AWK39" s="22"/>
      <c r="AWL39" s="35"/>
      <c r="AWM39" s="70"/>
      <c r="AWN39" s="24"/>
      <c r="AWO39" s="78"/>
      <c r="AWP39" s="78"/>
      <c r="AWQ39" s="78"/>
      <c r="AWR39" s="78"/>
      <c r="AWS39" s="24"/>
      <c r="AWT39" s="26"/>
      <c r="AWU39" s="22"/>
      <c r="AWV39" s="22"/>
      <c r="AWW39" s="22"/>
      <c r="AWX39" s="22"/>
      <c r="AWY39" s="22"/>
      <c r="AWZ39" s="34"/>
      <c r="AXA39" s="35"/>
      <c r="AXB39" s="22"/>
      <c r="AXC39" s="22"/>
      <c r="AXD39" s="22"/>
      <c r="AXE39" s="35"/>
      <c r="AXF39" s="70"/>
      <c r="AXG39" s="24"/>
      <c r="AXH39" s="78"/>
      <c r="AXI39" s="78"/>
      <c r="AXJ39" s="78"/>
      <c r="AXK39" s="78"/>
      <c r="AXL39" s="24"/>
      <c r="AXM39" s="26"/>
      <c r="AXN39" s="22"/>
      <c r="AXO39" s="22"/>
      <c r="AXP39" s="22"/>
      <c r="AXQ39" s="22"/>
      <c r="AXR39" s="22"/>
      <c r="AXS39" s="34"/>
      <c r="AXT39" s="35"/>
      <c r="AXU39" s="22"/>
      <c r="AXV39" s="22"/>
      <c r="AXW39" s="22"/>
      <c r="AXX39" s="35"/>
      <c r="AXY39" s="70"/>
      <c r="AXZ39" s="24"/>
      <c r="AYA39" s="78"/>
      <c r="AYB39" s="78"/>
      <c r="AYC39" s="78"/>
      <c r="AYD39" s="78"/>
      <c r="AYE39" s="24"/>
      <c r="AYF39" s="26"/>
      <c r="AYG39" s="22"/>
      <c r="AYH39" s="22"/>
      <c r="AYI39" s="22"/>
      <c r="AYJ39" s="22"/>
      <c r="AYK39" s="22"/>
      <c r="AYL39" s="34"/>
      <c r="AYM39" s="35"/>
      <c r="AYN39" s="22"/>
      <c r="AYO39" s="22"/>
      <c r="AYP39" s="22"/>
      <c r="AYQ39" s="35"/>
      <c r="AYR39" s="70"/>
      <c r="AYS39" s="24"/>
      <c r="AYT39" s="78"/>
      <c r="AYU39" s="78"/>
      <c r="AYV39" s="78"/>
      <c r="AYW39" s="78"/>
      <c r="AYX39" s="24"/>
      <c r="AYY39" s="26"/>
      <c r="AYZ39" s="22"/>
      <c r="AZA39" s="22"/>
      <c r="AZB39" s="22"/>
      <c r="AZC39" s="22"/>
      <c r="AZD39" s="22"/>
      <c r="AZE39" s="34"/>
      <c r="AZF39" s="35"/>
      <c r="AZG39" s="22"/>
      <c r="AZH39" s="22"/>
      <c r="AZI39" s="22"/>
      <c r="AZJ39" s="35"/>
      <c r="AZK39" s="70"/>
      <c r="AZL39" s="24"/>
      <c r="AZM39" s="78"/>
      <c r="AZN39" s="78"/>
      <c r="AZO39" s="78"/>
      <c r="AZP39" s="78"/>
      <c r="AZQ39" s="24"/>
      <c r="AZR39" s="26"/>
      <c r="AZS39" s="22"/>
      <c r="AZT39" s="22"/>
      <c r="AZU39" s="22"/>
      <c r="AZV39" s="22"/>
      <c r="AZW39" s="22"/>
      <c r="AZX39" s="34"/>
      <c r="AZY39" s="35"/>
      <c r="AZZ39" s="22"/>
      <c r="BAA39" s="22"/>
      <c r="BAB39" s="22"/>
      <c r="BAC39" s="35"/>
      <c r="BAD39" s="70"/>
      <c r="BAE39" s="24"/>
      <c r="BAF39" s="78"/>
      <c r="BAG39" s="78"/>
      <c r="BAH39" s="78"/>
      <c r="BAI39" s="78"/>
      <c r="BAJ39" s="24"/>
      <c r="BAK39" s="26"/>
      <c r="BAL39" s="22"/>
      <c r="BAM39" s="22"/>
      <c r="BAN39" s="22"/>
      <c r="BAO39" s="22"/>
      <c r="BAP39" s="22"/>
      <c r="BAQ39" s="34"/>
      <c r="BAR39" s="35"/>
      <c r="BAS39" s="22"/>
      <c r="BAT39" s="22"/>
      <c r="BAU39" s="22"/>
      <c r="BAV39" s="35"/>
      <c r="BAW39" s="70"/>
      <c r="BAX39" s="24"/>
      <c r="BAY39" s="78"/>
      <c r="BAZ39" s="78"/>
      <c r="BBA39" s="78"/>
      <c r="BBB39" s="78"/>
      <c r="BBC39" s="24"/>
      <c r="BBD39" s="26"/>
      <c r="BBE39" s="22"/>
      <c r="BBF39" s="22"/>
      <c r="BBG39" s="22"/>
      <c r="BBH39" s="22"/>
      <c r="BBI39" s="22"/>
      <c r="BBJ39" s="34"/>
      <c r="BBK39" s="35"/>
      <c r="BBL39" s="22"/>
      <c r="BBM39" s="22"/>
      <c r="BBN39" s="22"/>
      <c r="BBO39" s="35"/>
      <c r="BBP39" s="70"/>
      <c r="BBQ39" s="24"/>
      <c r="BBR39" s="78"/>
      <c r="BBS39" s="78"/>
      <c r="BBT39" s="78"/>
      <c r="BBU39" s="78"/>
      <c r="BBV39" s="24"/>
      <c r="BBW39" s="26"/>
      <c r="BBX39" s="22"/>
      <c r="BBY39" s="22"/>
      <c r="BBZ39" s="22"/>
      <c r="BCA39" s="22"/>
      <c r="BCB39" s="22"/>
      <c r="BCC39" s="34"/>
      <c r="BCD39" s="35"/>
      <c r="BCE39" s="22"/>
      <c r="BCF39" s="22"/>
      <c r="BCG39" s="22"/>
      <c r="BCH39" s="35"/>
      <c r="BCI39" s="70"/>
      <c r="BCJ39" s="24"/>
      <c r="BCK39" s="78"/>
      <c r="BCL39" s="78"/>
      <c r="BCM39" s="78"/>
      <c r="BCN39" s="78"/>
      <c r="BCO39" s="24"/>
      <c r="BCP39" s="26"/>
      <c r="BCQ39" s="22"/>
      <c r="BCR39" s="22"/>
      <c r="BCS39" s="22"/>
      <c r="BCT39" s="22"/>
      <c r="BCU39" s="22"/>
      <c r="BCV39" s="34"/>
      <c r="BCW39" s="35"/>
      <c r="BCX39" s="22"/>
      <c r="BCY39" s="22"/>
      <c r="BCZ39" s="22"/>
      <c r="BDA39" s="35"/>
      <c r="BDB39" s="70"/>
      <c r="BDC39" s="24"/>
      <c r="BDD39" s="78"/>
      <c r="BDE39" s="78"/>
      <c r="BDF39" s="78"/>
      <c r="BDG39" s="78"/>
      <c r="BDH39" s="24"/>
      <c r="BDI39" s="26"/>
      <c r="BDJ39" s="22"/>
      <c r="BDK39" s="22"/>
      <c r="BDL39" s="22"/>
      <c r="BDM39" s="22"/>
      <c r="BDN39" s="22"/>
      <c r="BDO39" s="34"/>
      <c r="BDP39" s="35"/>
      <c r="BDQ39" s="22"/>
      <c r="BDR39" s="22"/>
      <c r="BDS39" s="22"/>
      <c r="BDT39" s="35"/>
      <c r="BDU39" s="70"/>
      <c r="BDV39" s="24"/>
      <c r="BDW39" s="78"/>
      <c r="BDX39" s="78"/>
      <c r="BDY39" s="78"/>
      <c r="BDZ39" s="78"/>
      <c r="BEA39" s="24"/>
      <c r="BEB39" s="26"/>
      <c r="BEC39" s="22"/>
      <c r="BED39" s="22"/>
      <c r="BEE39" s="22"/>
      <c r="BEF39" s="22"/>
      <c r="BEG39" s="22"/>
      <c r="BEH39" s="34"/>
      <c r="BEI39" s="35"/>
      <c r="BEJ39" s="22"/>
      <c r="BEK39" s="22"/>
      <c r="BEL39" s="22"/>
      <c r="BEM39" s="35"/>
      <c r="BEN39" s="70"/>
      <c r="BEO39" s="24"/>
      <c r="BEP39" s="78"/>
      <c r="BEQ39" s="78"/>
      <c r="BER39" s="78"/>
      <c r="BES39" s="78"/>
      <c r="BET39" s="24"/>
      <c r="BEU39" s="26"/>
      <c r="BEV39" s="22"/>
      <c r="BEW39" s="22"/>
      <c r="BEX39" s="22"/>
      <c r="BEY39" s="22"/>
      <c r="BEZ39" s="22"/>
      <c r="BFA39" s="34"/>
      <c r="BFB39" s="35"/>
      <c r="BFC39" s="22"/>
      <c r="BFD39" s="22"/>
      <c r="BFE39" s="22"/>
      <c r="BFF39" s="35"/>
      <c r="BFG39" s="70"/>
      <c r="BFH39" s="24"/>
      <c r="BFI39" s="78"/>
      <c r="BFJ39" s="78"/>
      <c r="BFK39" s="78"/>
      <c r="BFL39" s="78"/>
      <c r="BFM39" s="24"/>
      <c r="BFN39" s="26"/>
      <c r="BFO39" s="22"/>
      <c r="BFP39" s="22"/>
      <c r="BFQ39" s="22"/>
      <c r="BFR39" s="22"/>
      <c r="BFS39" s="22"/>
      <c r="BFT39" s="34"/>
      <c r="BFU39" s="35"/>
      <c r="BFV39" s="22"/>
      <c r="BFW39" s="22"/>
      <c r="BFX39" s="22"/>
      <c r="BFY39" s="35"/>
      <c r="BFZ39" s="70"/>
      <c r="BGA39" s="24"/>
      <c r="BGB39" s="78"/>
      <c r="BGC39" s="78"/>
      <c r="BGD39" s="78"/>
      <c r="BGE39" s="78"/>
      <c r="BGF39" s="24"/>
      <c r="BGG39" s="26"/>
      <c r="BGH39" s="22"/>
      <c r="BGI39" s="22"/>
      <c r="BGJ39" s="22"/>
      <c r="BGK39" s="22"/>
      <c r="BGL39" s="22"/>
      <c r="BGM39" s="34"/>
      <c r="BGN39" s="35"/>
      <c r="BGO39" s="22"/>
      <c r="BGP39" s="22"/>
      <c r="BGQ39" s="22"/>
      <c r="BGR39" s="35"/>
      <c r="BGS39" s="70"/>
      <c r="BGT39" s="24"/>
      <c r="BGU39" s="78"/>
      <c r="BGV39" s="78"/>
      <c r="BGW39" s="78"/>
      <c r="BGX39" s="78"/>
      <c r="BGY39" s="24"/>
      <c r="BGZ39" s="26"/>
      <c r="BHA39" s="22"/>
      <c r="BHB39" s="22"/>
      <c r="BHC39" s="22"/>
      <c r="BHD39" s="22"/>
      <c r="BHE39" s="22"/>
      <c r="BHF39" s="34"/>
      <c r="BHG39" s="35"/>
      <c r="BHH39" s="22"/>
      <c r="BHI39" s="22"/>
      <c r="BHJ39" s="22"/>
      <c r="BHK39" s="35"/>
      <c r="BHL39" s="70"/>
      <c r="BHM39" s="24"/>
      <c r="BHN39" s="78"/>
      <c r="BHO39" s="78"/>
      <c r="BHP39" s="78"/>
      <c r="BHQ39" s="78"/>
      <c r="BHR39" s="24"/>
      <c r="BHS39" s="26"/>
      <c r="BHT39" s="22"/>
      <c r="BHU39" s="22"/>
      <c r="BHV39" s="22"/>
      <c r="BHW39" s="22"/>
      <c r="BHX39" s="22"/>
      <c r="BHY39" s="34"/>
      <c r="BHZ39" s="35"/>
      <c r="BIA39" s="22"/>
      <c r="BIB39" s="22"/>
      <c r="BIC39" s="22"/>
      <c r="BID39" s="35"/>
      <c r="BIE39" s="70"/>
      <c r="BIF39" s="24"/>
      <c r="BIG39" s="78"/>
      <c r="BIH39" s="78"/>
      <c r="BII39" s="78"/>
      <c r="BIJ39" s="78"/>
      <c r="BIK39" s="24"/>
      <c r="BIL39" s="26"/>
      <c r="BIM39" s="22"/>
      <c r="BIN39" s="22"/>
      <c r="BIO39" s="22"/>
      <c r="BIP39" s="22"/>
      <c r="BIQ39" s="22"/>
      <c r="BIR39" s="34"/>
      <c r="BIS39" s="35"/>
      <c r="BIT39" s="22"/>
      <c r="BIU39" s="22"/>
      <c r="BIV39" s="22"/>
      <c r="BIW39" s="35"/>
      <c r="BIX39" s="70"/>
      <c r="BIY39" s="24"/>
      <c r="BIZ39" s="78"/>
      <c r="BJA39" s="78"/>
      <c r="BJB39" s="78"/>
      <c r="BJC39" s="78"/>
      <c r="BJD39" s="24"/>
      <c r="BJE39" s="26"/>
      <c r="BJF39" s="22"/>
      <c r="BJG39" s="22"/>
      <c r="BJH39" s="22"/>
      <c r="BJI39" s="22"/>
      <c r="BJJ39" s="22"/>
      <c r="BJK39" s="34"/>
      <c r="BJL39" s="35"/>
      <c r="BJM39" s="22"/>
      <c r="BJN39" s="22"/>
      <c r="BJO39" s="22"/>
      <c r="BJP39" s="35"/>
      <c r="BJQ39" s="70"/>
      <c r="BJR39" s="24"/>
      <c r="BJS39" s="78"/>
      <c r="BJT39" s="78"/>
      <c r="BJU39" s="78"/>
      <c r="BJV39" s="78"/>
      <c r="BJW39" s="24"/>
      <c r="BJX39" s="26"/>
      <c r="BJY39" s="22"/>
      <c r="BJZ39" s="22"/>
      <c r="BKA39" s="22"/>
      <c r="BKB39" s="22"/>
      <c r="BKC39" s="22"/>
      <c r="BKD39" s="34"/>
      <c r="BKE39" s="35"/>
      <c r="BKF39" s="22"/>
      <c r="BKG39" s="22"/>
      <c r="BKH39" s="22"/>
      <c r="BKI39" s="35"/>
      <c r="BKJ39" s="70"/>
      <c r="BKK39" s="24"/>
      <c r="BKL39" s="78"/>
      <c r="BKM39" s="78"/>
      <c r="BKN39" s="78"/>
      <c r="BKO39" s="78"/>
      <c r="BKP39" s="24"/>
      <c r="BKQ39" s="26"/>
      <c r="BKR39" s="22"/>
      <c r="BKS39" s="22"/>
      <c r="BKT39" s="22"/>
      <c r="BKU39" s="22"/>
      <c r="BKV39" s="22"/>
      <c r="BKW39" s="34"/>
      <c r="BKX39" s="35"/>
      <c r="BKY39" s="22"/>
      <c r="BKZ39" s="22"/>
      <c r="BLA39" s="22"/>
      <c r="BLB39" s="35"/>
      <c r="BLC39" s="70"/>
      <c r="BLD39" s="24"/>
      <c r="BLE39" s="78"/>
      <c r="BLF39" s="78"/>
      <c r="BLG39" s="78"/>
      <c r="BLH39" s="78"/>
      <c r="BLI39" s="24"/>
      <c r="BLJ39" s="26"/>
      <c r="BLK39" s="22"/>
      <c r="BLL39" s="22"/>
      <c r="BLM39" s="22"/>
      <c r="BLN39" s="22"/>
      <c r="BLO39" s="22"/>
      <c r="BLP39" s="34"/>
      <c r="BLQ39" s="35"/>
      <c r="BLR39" s="22"/>
      <c r="BLS39" s="22"/>
      <c r="BLT39" s="22"/>
      <c r="BLU39" s="35"/>
      <c r="BLV39" s="70"/>
      <c r="BLW39" s="24"/>
      <c r="BLX39" s="78"/>
      <c r="BLY39" s="78"/>
      <c r="BLZ39" s="78"/>
      <c r="BMA39" s="78"/>
      <c r="BMB39" s="24"/>
      <c r="BMC39" s="26"/>
      <c r="BMD39" s="22"/>
      <c r="BME39" s="22"/>
      <c r="BMF39" s="22"/>
      <c r="BMG39" s="22"/>
      <c r="BMH39" s="22"/>
      <c r="BMI39" s="34"/>
      <c r="BMJ39" s="35"/>
      <c r="BMK39" s="22"/>
      <c r="BML39" s="22"/>
      <c r="BMM39" s="22"/>
      <c r="BMN39" s="35"/>
      <c r="BMO39" s="70"/>
      <c r="BMP39" s="24"/>
      <c r="BMQ39" s="78"/>
      <c r="BMR39" s="78"/>
      <c r="BMS39" s="78"/>
      <c r="BMT39" s="78"/>
      <c r="BMU39" s="24"/>
      <c r="BMV39" s="26"/>
      <c r="BMW39" s="22"/>
      <c r="BMX39" s="22"/>
      <c r="BMY39" s="22"/>
      <c r="BMZ39" s="22"/>
      <c r="BNA39" s="22"/>
      <c r="BNB39" s="34"/>
      <c r="BNC39" s="35"/>
      <c r="BND39" s="22"/>
      <c r="BNE39" s="22"/>
      <c r="BNF39" s="22"/>
      <c r="BNG39" s="35"/>
      <c r="BNH39" s="70"/>
      <c r="BNI39" s="24"/>
      <c r="BNJ39" s="78"/>
      <c r="BNK39" s="78"/>
      <c r="BNL39" s="78"/>
      <c r="BNM39" s="78"/>
      <c r="BNN39" s="24"/>
      <c r="BNO39" s="26"/>
      <c r="BNP39" s="22"/>
      <c r="BNQ39" s="22"/>
      <c r="BNR39" s="22"/>
      <c r="BNS39" s="22"/>
      <c r="BNT39" s="22"/>
      <c r="BNU39" s="34"/>
      <c r="BNV39" s="35"/>
      <c r="BNW39" s="22"/>
      <c r="BNX39" s="22"/>
      <c r="BNY39" s="22"/>
      <c r="BNZ39" s="35"/>
      <c r="BOA39" s="70"/>
      <c r="BOB39" s="24"/>
      <c r="BOC39" s="78"/>
      <c r="BOD39" s="78"/>
      <c r="BOE39" s="78"/>
      <c r="BOF39" s="78"/>
      <c r="BOG39" s="24"/>
      <c r="BOH39" s="26"/>
      <c r="BOI39" s="22"/>
      <c r="BOJ39" s="22"/>
      <c r="BOK39" s="22"/>
      <c r="BOL39" s="22"/>
      <c r="BOM39" s="22"/>
      <c r="BON39" s="34"/>
      <c r="BOO39" s="35"/>
      <c r="BOP39" s="22"/>
      <c r="BOQ39" s="22"/>
      <c r="BOR39" s="22"/>
      <c r="BOS39" s="35"/>
      <c r="BOT39" s="70"/>
      <c r="BOU39" s="24"/>
      <c r="BOV39" s="78"/>
      <c r="BOW39" s="78"/>
      <c r="BOX39" s="78"/>
      <c r="BOY39" s="78"/>
      <c r="BOZ39" s="24"/>
      <c r="BPA39" s="26"/>
      <c r="BPB39" s="22"/>
      <c r="BPC39" s="22"/>
      <c r="BPD39" s="22"/>
      <c r="BPE39" s="22"/>
      <c r="BPF39" s="22"/>
      <c r="BPG39" s="34"/>
      <c r="BPH39" s="35"/>
      <c r="BPI39" s="22"/>
      <c r="BPJ39" s="22"/>
      <c r="BPK39" s="22"/>
      <c r="BPL39" s="35"/>
      <c r="BPM39" s="70"/>
      <c r="BPN39" s="24"/>
      <c r="BPO39" s="78"/>
      <c r="BPP39" s="78"/>
      <c r="BPQ39" s="78"/>
      <c r="BPR39" s="78"/>
      <c r="BPS39" s="24"/>
      <c r="BPT39" s="26"/>
      <c r="BPU39" s="22"/>
      <c r="BPV39" s="22"/>
      <c r="BPW39" s="22"/>
      <c r="BPX39" s="22"/>
      <c r="BPY39" s="22"/>
      <c r="BPZ39" s="34"/>
      <c r="BQA39" s="35"/>
      <c r="BQB39" s="22"/>
      <c r="BQC39" s="22"/>
      <c r="BQD39" s="22"/>
      <c r="BQE39" s="35"/>
      <c r="BQF39" s="70"/>
      <c r="BQG39" s="24"/>
      <c r="BQH39" s="78"/>
      <c r="BQI39" s="78"/>
      <c r="BQJ39" s="78"/>
      <c r="BQK39" s="78"/>
      <c r="BQL39" s="24"/>
      <c r="BQM39" s="26"/>
      <c r="BQN39" s="22"/>
      <c r="BQO39" s="22"/>
      <c r="BQP39" s="22"/>
      <c r="BQQ39" s="22"/>
      <c r="BQR39" s="22"/>
      <c r="BQS39" s="34"/>
      <c r="BQT39" s="35"/>
      <c r="BQU39" s="22"/>
      <c r="BQV39" s="22"/>
      <c r="BQW39" s="22"/>
      <c r="BQX39" s="35"/>
      <c r="BQY39" s="70"/>
      <c r="BQZ39" s="24"/>
      <c r="BRA39" s="78"/>
      <c r="BRB39" s="78"/>
      <c r="BRC39" s="78"/>
      <c r="BRD39" s="78"/>
      <c r="BRE39" s="24"/>
      <c r="BRF39" s="26"/>
      <c r="BRG39" s="22"/>
      <c r="BRH39" s="22"/>
      <c r="BRI39" s="22"/>
      <c r="BRJ39" s="22"/>
      <c r="BRK39" s="22"/>
      <c r="BRL39" s="34"/>
      <c r="BRM39" s="35"/>
      <c r="BRN39" s="22"/>
      <c r="BRO39" s="22"/>
      <c r="BRP39" s="22"/>
      <c r="BRQ39" s="35"/>
      <c r="BRR39" s="70"/>
      <c r="BRS39" s="24"/>
      <c r="BRT39" s="78"/>
      <c r="BRU39" s="78"/>
      <c r="BRV39" s="78"/>
      <c r="BRW39" s="78"/>
      <c r="BRX39" s="24"/>
      <c r="BRY39" s="26"/>
      <c r="BRZ39" s="22"/>
      <c r="BSA39" s="22"/>
      <c r="BSB39" s="22"/>
      <c r="BSC39" s="22"/>
      <c r="BSD39" s="22"/>
      <c r="BSE39" s="34"/>
      <c r="BSF39" s="35"/>
      <c r="BSG39" s="22"/>
      <c r="BSH39" s="22"/>
      <c r="BSI39" s="22"/>
      <c r="BSJ39" s="35"/>
      <c r="BSK39" s="70"/>
      <c r="BSL39" s="24"/>
      <c r="BSM39" s="78"/>
      <c r="BSN39" s="78"/>
      <c r="BSO39" s="78"/>
      <c r="BSP39" s="78"/>
      <c r="BSQ39" s="24"/>
      <c r="BSR39" s="26"/>
      <c r="BSS39" s="22"/>
      <c r="BST39" s="22"/>
      <c r="BSU39" s="22"/>
      <c r="BSV39" s="22"/>
      <c r="BSW39" s="22"/>
      <c r="BSX39" s="34"/>
      <c r="BSY39" s="35"/>
      <c r="BSZ39" s="22"/>
      <c r="BTA39" s="22"/>
      <c r="BTB39" s="22"/>
      <c r="BTC39" s="35"/>
      <c r="BTD39" s="70"/>
      <c r="BTE39" s="24"/>
      <c r="BTF39" s="78"/>
      <c r="BTG39" s="78"/>
      <c r="BTH39" s="78"/>
      <c r="BTI39" s="78"/>
      <c r="BTJ39" s="24"/>
      <c r="BTK39" s="26"/>
      <c r="BTL39" s="22"/>
      <c r="BTM39" s="22"/>
      <c r="BTN39" s="22"/>
      <c r="BTO39" s="22"/>
      <c r="BTP39" s="22"/>
      <c r="BTQ39" s="34"/>
      <c r="BTR39" s="35"/>
      <c r="BTS39" s="22"/>
      <c r="BTT39" s="22"/>
      <c r="BTU39" s="22"/>
      <c r="BTV39" s="35"/>
      <c r="BTW39" s="70"/>
      <c r="BTX39" s="24"/>
      <c r="BTY39" s="78"/>
      <c r="BTZ39" s="78"/>
      <c r="BUA39" s="78"/>
      <c r="BUB39" s="78"/>
      <c r="BUC39" s="24"/>
      <c r="BUD39" s="26"/>
      <c r="BUE39" s="22"/>
      <c r="BUF39" s="22"/>
      <c r="BUG39" s="22"/>
      <c r="BUH39" s="22"/>
      <c r="BUI39" s="22"/>
      <c r="BUJ39" s="34"/>
      <c r="BUK39" s="35"/>
      <c r="BUL39" s="22"/>
      <c r="BUM39" s="22"/>
      <c r="BUN39" s="22"/>
      <c r="BUO39" s="35"/>
      <c r="BUP39" s="70"/>
      <c r="BUQ39" s="24"/>
      <c r="BUR39" s="78"/>
      <c r="BUS39" s="78"/>
      <c r="BUT39" s="78"/>
      <c r="BUU39" s="78"/>
      <c r="BUV39" s="24"/>
      <c r="BUW39" s="26"/>
      <c r="BUX39" s="22"/>
      <c r="BUY39" s="22"/>
      <c r="BUZ39" s="22"/>
      <c r="BVA39" s="22"/>
      <c r="BVB39" s="22"/>
      <c r="BVC39" s="34"/>
      <c r="BVD39" s="35"/>
      <c r="BVE39" s="22"/>
      <c r="BVF39" s="22"/>
      <c r="BVG39" s="22"/>
      <c r="BVH39" s="35"/>
      <c r="BVI39" s="70"/>
      <c r="BVJ39" s="24"/>
      <c r="BVK39" s="78"/>
      <c r="BVL39" s="78"/>
      <c r="BVM39" s="78"/>
      <c r="BVN39" s="78"/>
      <c r="BVO39" s="24"/>
      <c r="BVP39" s="26"/>
      <c r="BVQ39" s="22"/>
      <c r="BVR39" s="22"/>
      <c r="BVS39" s="22"/>
      <c r="BVT39" s="22"/>
      <c r="BVU39" s="22"/>
      <c r="BVV39" s="34"/>
      <c r="BVW39" s="35"/>
      <c r="BVX39" s="22"/>
      <c r="BVY39" s="22"/>
      <c r="BVZ39" s="22"/>
      <c r="BWA39" s="35"/>
      <c r="BWB39" s="70"/>
      <c r="BWC39" s="24"/>
      <c r="BWD39" s="78"/>
      <c r="BWE39" s="78"/>
      <c r="BWF39" s="78"/>
      <c r="BWG39" s="78"/>
      <c r="BWH39" s="24"/>
      <c r="BWI39" s="26"/>
      <c r="BWJ39" s="22"/>
      <c r="BWK39" s="22"/>
      <c r="BWL39" s="22"/>
      <c r="BWM39" s="22"/>
      <c r="BWN39" s="22"/>
      <c r="BWO39" s="34"/>
      <c r="BWP39" s="35"/>
      <c r="BWQ39" s="22"/>
      <c r="BWR39" s="22"/>
      <c r="BWS39" s="22"/>
      <c r="BWT39" s="35"/>
      <c r="BWU39" s="70"/>
      <c r="BWV39" s="24"/>
      <c r="BWW39" s="78"/>
      <c r="BWX39" s="78"/>
      <c r="BWY39" s="78"/>
      <c r="BWZ39" s="78"/>
      <c r="BXA39" s="24"/>
      <c r="BXB39" s="26"/>
      <c r="BXC39" s="22"/>
      <c r="BXD39" s="22"/>
      <c r="BXE39" s="22"/>
      <c r="BXF39" s="22"/>
      <c r="BXG39" s="22"/>
      <c r="BXH39" s="34"/>
      <c r="BXI39" s="35"/>
      <c r="BXJ39" s="22"/>
      <c r="BXK39" s="22"/>
      <c r="BXL39" s="22"/>
      <c r="BXM39" s="35"/>
      <c r="BXN39" s="70"/>
      <c r="BXO39" s="24"/>
      <c r="BXP39" s="78"/>
      <c r="BXQ39" s="78"/>
      <c r="BXR39" s="78"/>
      <c r="BXS39" s="78"/>
      <c r="BXT39" s="24"/>
      <c r="BXU39" s="26"/>
      <c r="BXV39" s="22"/>
      <c r="BXW39" s="22"/>
      <c r="BXX39" s="22"/>
      <c r="BXY39" s="22"/>
      <c r="BXZ39" s="22"/>
      <c r="BYA39" s="34"/>
      <c r="BYB39" s="35"/>
      <c r="BYC39" s="22"/>
      <c r="BYD39" s="22"/>
      <c r="BYE39" s="22"/>
      <c r="BYF39" s="35"/>
      <c r="BYG39" s="70"/>
      <c r="BYH39" s="24"/>
      <c r="BYI39" s="78"/>
      <c r="BYJ39" s="78"/>
      <c r="BYK39" s="78"/>
      <c r="BYL39" s="78"/>
      <c r="BYM39" s="24"/>
      <c r="BYN39" s="26"/>
      <c r="BYO39" s="22"/>
      <c r="BYP39" s="22"/>
      <c r="BYQ39" s="22"/>
      <c r="BYR39" s="22"/>
      <c r="BYS39" s="22"/>
      <c r="BYT39" s="34"/>
      <c r="BYU39" s="35"/>
      <c r="BYV39" s="22"/>
      <c r="BYW39" s="22"/>
      <c r="BYX39" s="22"/>
      <c r="BYY39" s="35"/>
      <c r="BYZ39" s="70"/>
      <c r="BZA39" s="24"/>
      <c r="BZB39" s="78"/>
      <c r="BZC39" s="78"/>
      <c r="BZD39" s="78"/>
      <c r="BZE39" s="78"/>
      <c r="BZF39" s="24"/>
      <c r="BZG39" s="26"/>
      <c r="BZH39" s="22"/>
      <c r="BZI39" s="22"/>
      <c r="BZJ39" s="22"/>
      <c r="BZK39" s="22"/>
      <c r="BZL39" s="22"/>
      <c r="BZM39" s="34"/>
      <c r="BZN39" s="35"/>
      <c r="BZO39" s="22"/>
      <c r="BZP39" s="22"/>
      <c r="BZQ39" s="22"/>
      <c r="BZR39" s="35"/>
      <c r="BZS39" s="70"/>
      <c r="BZT39" s="24"/>
      <c r="BZU39" s="78"/>
      <c r="BZV39" s="78"/>
      <c r="BZW39" s="78"/>
      <c r="BZX39" s="78"/>
      <c r="BZY39" s="24"/>
      <c r="BZZ39" s="26"/>
      <c r="CAA39" s="22"/>
      <c r="CAB39" s="22"/>
      <c r="CAC39" s="22"/>
      <c r="CAD39" s="22"/>
      <c r="CAE39" s="22"/>
      <c r="CAF39" s="34"/>
      <c r="CAG39" s="35"/>
      <c r="CAH39" s="22"/>
      <c r="CAI39" s="22"/>
      <c r="CAJ39" s="22"/>
      <c r="CAK39" s="35"/>
      <c r="CAL39" s="70"/>
      <c r="CAM39" s="24"/>
      <c r="CAN39" s="78"/>
      <c r="CAO39" s="78"/>
      <c r="CAP39" s="78"/>
      <c r="CAQ39" s="78"/>
      <c r="CAR39" s="24"/>
      <c r="CAS39" s="26"/>
      <c r="CAT39" s="22"/>
      <c r="CAU39" s="22"/>
      <c r="CAV39" s="22"/>
      <c r="CAW39" s="22"/>
      <c r="CAX39" s="22"/>
      <c r="CAY39" s="34"/>
      <c r="CAZ39" s="35"/>
      <c r="CBA39" s="22"/>
      <c r="CBB39" s="22"/>
      <c r="CBC39" s="22"/>
      <c r="CBD39" s="35"/>
      <c r="CBE39" s="70"/>
      <c r="CBF39" s="24"/>
      <c r="CBG39" s="78"/>
      <c r="CBH39" s="78"/>
      <c r="CBI39" s="78"/>
      <c r="CBJ39" s="78"/>
      <c r="CBK39" s="24"/>
      <c r="CBL39" s="26"/>
      <c r="CBM39" s="22"/>
      <c r="CBN39" s="22"/>
      <c r="CBO39" s="22"/>
      <c r="CBP39" s="22"/>
      <c r="CBQ39" s="22"/>
      <c r="CBR39" s="34"/>
      <c r="CBS39" s="35"/>
      <c r="CBT39" s="22"/>
      <c r="CBU39" s="22"/>
      <c r="CBV39" s="22"/>
      <c r="CBW39" s="35"/>
      <c r="CBX39" s="70"/>
      <c r="CBY39" s="24"/>
      <c r="CBZ39" s="78"/>
      <c r="CCA39" s="78"/>
      <c r="CCB39" s="78"/>
      <c r="CCC39" s="78"/>
      <c r="CCD39" s="24"/>
      <c r="CCE39" s="26"/>
      <c r="CCF39" s="22"/>
      <c r="CCG39" s="22"/>
      <c r="CCH39" s="22"/>
      <c r="CCI39" s="22"/>
      <c r="CCJ39" s="22"/>
      <c r="CCK39" s="34"/>
      <c r="CCL39" s="35"/>
      <c r="CCM39" s="22"/>
      <c r="CCN39" s="22"/>
      <c r="CCO39" s="22"/>
      <c r="CCP39" s="35"/>
      <c r="CCQ39" s="70"/>
      <c r="CCR39" s="24"/>
      <c r="CCS39" s="78"/>
      <c r="CCT39" s="78"/>
      <c r="CCU39" s="78"/>
      <c r="CCV39" s="78"/>
      <c r="CCW39" s="24"/>
      <c r="CCX39" s="26"/>
      <c r="CCY39" s="22"/>
      <c r="CCZ39" s="22"/>
      <c r="CDA39" s="22"/>
      <c r="CDB39" s="22"/>
      <c r="CDC39" s="22"/>
      <c r="CDD39" s="34"/>
      <c r="CDE39" s="35"/>
      <c r="CDF39" s="22"/>
      <c r="CDG39" s="22"/>
      <c r="CDH39" s="22"/>
      <c r="CDI39" s="35"/>
      <c r="CDJ39" s="70"/>
      <c r="CDK39" s="24"/>
      <c r="CDL39" s="78"/>
      <c r="CDM39" s="78"/>
      <c r="CDN39" s="78"/>
      <c r="CDO39" s="78"/>
      <c r="CDP39" s="24"/>
      <c r="CDQ39" s="26"/>
      <c r="CDR39" s="22"/>
      <c r="CDS39" s="22"/>
      <c r="CDT39" s="22"/>
      <c r="CDU39" s="22"/>
      <c r="CDV39" s="22"/>
      <c r="CDW39" s="34"/>
      <c r="CDX39" s="35"/>
      <c r="CDY39" s="22"/>
      <c r="CDZ39" s="22"/>
      <c r="CEA39" s="22"/>
      <c r="CEB39" s="35"/>
      <c r="CEC39" s="70"/>
      <c r="CED39" s="24"/>
      <c r="CEE39" s="78"/>
      <c r="CEF39" s="78"/>
      <c r="CEG39" s="78"/>
      <c r="CEH39" s="78"/>
      <c r="CEI39" s="24"/>
      <c r="CEJ39" s="26"/>
      <c r="CEK39" s="22"/>
      <c r="CEL39" s="22"/>
      <c r="CEM39" s="22"/>
      <c r="CEN39" s="22"/>
      <c r="CEO39" s="22"/>
      <c r="CEP39" s="34"/>
      <c r="CEQ39" s="35"/>
      <c r="CER39" s="22"/>
      <c r="CES39" s="22"/>
      <c r="CET39" s="22"/>
      <c r="CEU39" s="35"/>
      <c r="CEV39" s="70"/>
      <c r="CEW39" s="24"/>
      <c r="CEX39" s="78"/>
      <c r="CEY39" s="78"/>
      <c r="CEZ39" s="78"/>
      <c r="CFA39" s="78"/>
      <c r="CFB39" s="24"/>
      <c r="CFC39" s="26"/>
      <c r="CFD39" s="22"/>
      <c r="CFE39" s="22"/>
      <c r="CFF39" s="22"/>
      <c r="CFG39" s="22"/>
      <c r="CFH39" s="22"/>
      <c r="CFI39" s="34"/>
      <c r="CFJ39" s="35"/>
      <c r="CFK39" s="22"/>
      <c r="CFL39" s="22"/>
      <c r="CFM39" s="22"/>
      <c r="CFN39" s="35"/>
      <c r="CFO39" s="70"/>
      <c r="CFP39" s="24"/>
      <c r="CFQ39" s="78"/>
      <c r="CFR39" s="78"/>
      <c r="CFS39" s="78"/>
      <c r="CFT39" s="78"/>
      <c r="CFU39" s="24"/>
      <c r="CFV39" s="26"/>
      <c r="CFW39" s="22"/>
      <c r="CFX39" s="22"/>
      <c r="CFY39" s="22"/>
      <c r="CFZ39" s="22"/>
      <c r="CGA39" s="22"/>
      <c r="CGB39" s="34"/>
      <c r="CGC39" s="35"/>
      <c r="CGD39" s="22"/>
      <c r="CGE39" s="22"/>
      <c r="CGF39" s="22"/>
      <c r="CGG39" s="35"/>
      <c r="CGH39" s="70"/>
      <c r="CGI39" s="24"/>
      <c r="CGJ39" s="78"/>
      <c r="CGK39" s="78"/>
      <c r="CGL39" s="78"/>
      <c r="CGM39" s="78"/>
      <c r="CGN39" s="24"/>
      <c r="CGO39" s="26"/>
      <c r="CGP39" s="22"/>
      <c r="CGQ39" s="22"/>
      <c r="CGR39" s="22"/>
      <c r="CGS39" s="22"/>
      <c r="CGT39" s="22"/>
      <c r="CGU39" s="34"/>
      <c r="CGV39" s="35"/>
      <c r="CGW39" s="22"/>
      <c r="CGX39" s="22"/>
      <c r="CGY39" s="22"/>
      <c r="CGZ39" s="35"/>
      <c r="CHA39" s="70"/>
      <c r="CHB39" s="24"/>
      <c r="CHC39" s="78"/>
      <c r="CHD39" s="78"/>
      <c r="CHE39" s="78"/>
      <c r="CHF39" s="78"/>
      <c r="CHG39" s="24"/>
      <c r="CHH39" s="26"/>
      <c r="CHI39" s="22"/>
      <c r="CHJ39" s="22"/>
      <c r="CHK39" s="22"/>
      <c r="CHL39" s="22"/>
      <c r="CHM39" s="22"/>
      <c r="CHN39" s="34"/>
      <c r="CHO39" s="35"/>
      <c r="CHP39" s="22"/>
      <c r="CHQ39" s="22"/>
      <c r="CHR39" s="22"/>
      <c r="CHS39" s="35"/>
      <c r="CHT39" s="70"/>
      <c r="CHU39" s="24"/>
      <c r="CHV39" s="78"/>
      <c r="CHW39" s="78"/>
      <c r="CHX39" s="78"/>
      <c r="CHY39" s="78"/>
      <c r="CHZ39" s="24"/>
      <c r="CIA39" s="26"/>
      <c r="CIB39" s="22"/>
      <c r="CIC39" s="22"/>
      <c r="CID39" s="22"/>
      <c r="CIE39" s="22"/>
      <c r="CIF39" s="22"/>
      <c r="CIG39" s="34"/>
      <c r="CIH39" s="35"/>
      <c r="CII39" s="22"/>
      <c r="CIJ39" s="22"/>
      <c r="CIK39" s="22"/>
      <c r="CIL39" s="35"/>
      <c r="CIM39" s="70"/>
      <c r="CIN39" s="24"/>
      <c r="CIO39" s="78"/>
      <c r="CIP39" s="78"/>
      <c r="CIQ39" s="78"/>
      <c r="CIR39" s="78"/>
      <c r="CIS39" s="24"/>
      <c r="CIT39" s="26"/>
      <c r="CIU39" s="22"/>
      <c r="CIV39" s="22"/>
      <c r="CIW39" s="22"/>
      <c r="CIX39" s="22"/>
      <c r="CIY39" s="22"/>
      <c r="CIZ39" s="34"/>
      <c r="CJA39" s="35"/>
      <c r="CJB39" s="22"/>
      <c r="CJC39" s="22"/>
      <c r="CJD39" s="22"/>
      <c r="CJE39" s="35"/>
      <c r="CJF39" s="70"/>
      <c r="CJG39" s="24"/>
      <c r="CJH39" s="78"/>
      <c r="CJI39" s="78"/>
      <c r="CJJ39" s="78"/>
      <c r="CJK39" s="78"/>
      <c r="CJL39" s="24"/>
      <c r="CJM39" s="26"/>
      <c r="CJN39" s="22"/>
      <c r="CJO39" s="22"/>
      <c r="CJP39" s="22"/>
      <c r="CJQ39" s="22"/>
      <c r="CJR39" s="22"/>
      <c r="CJS39" s="34"/>
      <c r="CJT39" s="35"/>
      <c r="CJU39" s="22"/>
      <c r="CJV39" s="22"/>
      <c r="CJW39" s="22"/>
      <c r="CJX39" s="35"/>
      <c r="CJY39" s="70"/>
      <c r="CJZ39" s="24"/>
      <c r="CKA39" s="78"/>
      <c r="CKB39" s="78"/>
      <c r="CKC39" s="78"/>
      <c r="CKD39" s="78"/>
      <c r="CKE39" s="24"/>
      <c r="CKF39" s="26"/>
      <c r="CKG39" s="22"/>
      <c r="CKH39" s="22"/>
      <c r="CKI39" s="22"/>
      <c r="CKJ39" s="22"/>
      <c r="CKK39" s="22"/>
      <c r="CKL39" s="34"/>
      <c r="CKM39" s="35"/>
      <c r="CKN39" s="22"/>
      <c r="CKO39" s="22"/>
      <c r="CKP39" s="22"/>
      <c r="CKQ39" s="35"/>
      <c r="CKR39" s="70"/>
      <c r="CKS39" s="24"/>
      <c r="CKT39" s="78"/>
      <c r="CKU39" s="78"/>
      <c r="CKV39" s="78"/>
      <c r="CKW39" s="78"/>
      <c r="CKX39" s="24"/>
      <c r="CKY39" s="26"/>
      <c r="CKZ39" s="22"/>
      <c r="CLA39" s="22"/>
      <c r="CLB39" s="22"/>
      <c r="CLC39" s="22"/>
      <c r="CLD39" s="22"/>
      <c r="CLE39" s="34"/>
      <c r="CLF39" s="35"/>
      <c r="CLG39" s="22"/>
      <c r="CLH39" s="22"/>
      <c r="CLI39" s="22"/>
      <c r="CLJ39" s="35"/>
      <c r="CLK39" s="70"/>
      <c r="CLL39" s="24"/>
      <c r="CLM39" s="78"/>
      <c r="CLN39" s="78"/>
      <c r="CLO39" s="78"/>
      <c r="CLP39" s="78"/>
      <c r="CLQ39" s="24"/>
      <c r="CLR39" s="26"/>
      <c r="CLS39" s="22"/>
      <c r="CLT39" s="22"/>
      <c r="CLU39" s="22"/>
      <c r="CLV39" s="22"/>
      <c r="CLW39" s="22"/>
      <c r="CLX39" s="34"/>
      <c r="CLY39" s="35"/>
      <c r="CLZ39" s="22"/>
      <c r="CMA39" s="22"/>
      <c r="CMB39" s="22"/>
      <c r="CMC39" s="35"/>
      <c r="CMD39" s="70"/>
      <c r="CME39" s="24"/>
      <c r="CMF39" s="78"/>
      <c r="CMG39" s="78"/>
      <c r="CMH39" s="78"/>
      <c r="CMI39" s="78"/>
      <c r="CMJ39" s="24"/>
      <c r="CMK39" s="26"/>
      <c r="CML39" s="22"/>
      <c r="CMM39" s="22"/>
      <c r="CMN39" s="22"/>
      <c r="CMO39" s="22"/>
      <c r="CMP39" s="22"/>
      <c r="CMQ39" s="34"/>
      <c r="CMR39" s="35"/>
      <c r="CMS39" s="22"/>
      <c r="CMT39" s="22"/>
      <c r="CMU39" s="22"/>
      <c r="CMV39" s="35"/>
      <c r="CMW39" s="70"/>
      <c r="CMX39" s="24"/>
      <c r="CMY39" s="78"/>
      <c r="CMZ39" s="78"/>
      <c r="CNA39" s="78"/>
      <c r="CNB39" s="78"/>
      <c r="CNC39" s="24"/>
      <c r="CND39" s="26"/>
      <c r="CNE39" s="22"/>
      <c r="CNF39" s="22"/>
      <c r="CNG39" s="22"/>
      <c r="CNH39" s="22"/>
      <c r="CNI39" s="22"/>
      <c r="CNJ39" s="34"/>
      <c r="CNK39" s="35"/>
      <c r="CNL39" s="22"/>
      <c r="CNM39" s="22"/>
      <c r="CNN39" s="22"/>
      <c r="CNO39" s="35"/>
      <c r="CNP39" s="70"/>
      <c r="CNQ39" s="24"/>
      <c r="CNR39" s="78"/>
      <c r="CNS39" s="78"/>
      <c r="CNT39" s="78"/>
      <c r="CNU39" s="78"/>
      <c r="CNV39" s="24"/>
      <c r="CNW39" s="26"/>
      <c r="CNX39" s="22"/>
      <c r="CNY39" s="22"/>
      <c r="CNZ39" s="22"/>
      <c r="COA39" s="22"/>
      <c r="COB39" s="22"/>
      <c r="COC39" s="34"/>
      <c r="COD39" s="35"/>
      <c r="COE39" s="22"/>
      <c r="COF39" s="22"/>
      <c r="COG39" s="22"/>
      <c r="COH39" s="35"/>
      <c r="COI39" s="70"/>
      <c r="COJ39" s="24"/>
      <c r="COK39" s="78"/>
      <c r="COL39" s="78"/>
      <c r="COM39" s="78"/>
      <c r="CON39" s="78"/>
      <c r="COO39" s="24"/>
      <c r="COP39" s="26"/>
      <c r="COQ39" s="22"/>
      <c r="COR39" s="22"/>
      <c r="COS39" s="22"/>
      <c r="COT39" s="22"/>
      <c r="COU39" s="22"/>
      <c r="COV39" s="34"/>
      <c r="COW39" s="35"/>
      <c r="COX39" s="22"/>
      <c r="COY39" s="22"/>
      <c r="COZ39" s="22"/>
      <c r="CPA39" s="35"/>
      <c r="CPB39" s="70"/>
      <c r="CPC39" s="24"/>
      <c r="CPD39" s="78"/>
      <c r="CPE39" s="78"/>
      <c r="CPF39" s="78"/>
      <c r="CPG39" s="78"/>
      <c r="CPH39" s="24"/>
      <c r="CPI39" s="26"/>
      <c r="CPJ39" s="22"/>
      <c r="CPK39" s="22"/>
      <c r="CPL39" s="22"/>
      <c r="CPM39" s="22"/>
      <c r="CPN39" s="22"/>
      <c r="CPO39" s="34"/>
      <c r="CPP39" s="35"/>
      <c r="CPQ39" s="22"/>
      <c r="CPR39" s="22"/>
      <c r="CPS39" s="22"/>
      <c r="CPT39" s="35"/>
      <c r="CPU39" s="70"/>
      <c r="CPV39" s="24"/>
      <c r="CPW39" s="78"/>
      <c r="CPX39" s="78"/>
      <c r="CPY39" s="78"/>
      <c r="CPZ39" s="78"/>
      <c r="CQA39" s="24"/>
      <c r="CQB39" s="26"/>
      <c r="CQC39" s="22"/>
      <c r="CQD39" s="22"/>
      <c r="CQE39" s="22"/>
      <c r="CQF39" s="22"/>
      <c r="CQG39" s="22"/>
      <c r="CQH39" s="34"/>
      <c r="CQI39" s="35"/>
      <c r="CQJ39" s="22"/>
      <c r="CQK39" s="22"/>
      <c r="CQL39" s="22"/>
      <c r="CQM39" s="35"/>
      <c r="CQN39" s="70"/>
      <c r="CQO39" s="24"/>
      <c r="CQP39" s="78"/>
      <c r="CQQ39" s="78"/>
      <c r="CQR39" s="78"/>
      <c r="CQS39" s="78"/>
      <c r="CQT39" s="24"/>
      <c r="CQU39" s="26"/>
      <c r="CQV39" s="22"/>
      <c r="CQW39" s="22"/>
      <c r="CQX39" s="22"/>
      <c r="CQY39" s="22"/>
      <c r="CQZ39" s="22"/>
      <c r="CRA39" s="34"/>
      <c r="CRB39" s="35"/>
      <c r="CRC39" s="22"/>
      <c r="CRD39" s="22"/>
      <c r="CRE39" s="22"/>
      <c r="CRF39" s="35"/>
      <c r="CRG39" s="70"/>
      <c r="CRH39" s="24"/>
      <c r="CRI39" s="78"/>
      <c r="CRJ39" s="78"/>
      <c r="CRK39" s="78"/>
      <c r="CRL39" s="78"/>
      <c r="CRM39" s="24"/>
      <c r="CRN39" s="26"/>
      <c r="CRO39" s="22"/>
      <c r="CRP39" s="22"/>
      <c r="CRQ39" s="22"/>
      <c r="CRR39" s="22"/>
      <c r="CRS39" s="22"/>
      <c r="CRT39" s="34"/>
      <c r="CRU39" s="35"/>
      <c r="CRV39" s="22"/>
      <c r="CRW39" s="22"/>
      <c r="CRX39" s="22"/>
      <c r="CRY39" s="35"/>
      <c r="CRZ39" s="70"/>
      <c r="CSA39" s="24"/>
      <c r="CSB39" s="78"/>
      <c r="CSC39" s="78"/>
      <c r="CSD39" s="78"/>
      <c r="CSE39" s="78"/>
      <c r="CSF39" s="24"/>
      <c r="CSG39" s="26"/>
      <c r="CSH39" s="22"/>
      <c r="CSI39" s="22"/>
      <c r="CSJ39" s="22"/>
      <c r="CSK39" s="22"/>
      <c r="CSL39" s="22"/>
      <c r="CSM39" s="34"/>
      <c r="CSN39" s="35"/>
      <c r="CSO39" s="22"/>
      <c r="CSP39" s="22"/>
      <c r="CSQ39" s="22"/>
      <c r="CSR39" s="35"/>
      <c r="CSS39" s="70"/>
      <c r="CST39" s="24"/>
      <c r="CSU39" s="78"/>
      <c r="CSV39" s="78"/>
      <c r="CSW39" s="78"/>
      <c r="CSX39" s="78"/>
      <c r="CSY39" s="24"/>
      <c r="CSZ39" s="26"/>
      <c r="CTA39" s="22"/>
      <c r="CTB39" s="22"/>
      <c r="CTC39" s="22"/>
      <c r="CTD39" s="22"/>
      <c r="CTE39" s="22"/>
      <c r="CTF39" s="34"/>
      <c r="CTG39" s="35"/>
      <c r="CTH39" s="22"/>
      <c r="CTI39" s="22"/>
      <c r="CTJ39" s="22"/>
      <c r="CTK39" s="35"/>
      <c r="CTL39" s="70"/>
      <c r="CTM39" s="24"/>
      <c r="CTN39" s="78"/>
      <c r="CTO39" s="78"/>
      <c r="CTP39" s="78"/>
      <c r="CTQ39" s="78"/>
      <c r="CTR39" s="24"/>
      <c r="CTS39" s="26"/>
      <c r="CTT39" s="22"/>
      <c r="CTU39" s="22"/>
      <c r="CTV39" s="22"/>
      <c r="CTW39" s="22"/>
      <c r="CTX39" s="22"/>
      <c r="CTY39" s="34"/>
      <c r="CTZ39" s="35"/>
      <c r="CUA39" s="22"/>
      <c r="CUB39" s="22"/>
      <c r="CUC39" s="22"/>
      <c r="CUD39" s="35"/>
      <c r="CUE39" s="70"/>
      <c r="CUF39" s="24"/>
      <c r="CUG39" s="78"/>
      <c r="CUH39" s="78"/>
      <c r="CUI39" s="78"/>
      <c r="CUJ39" s="78"/>
      <c r="CUK39" s="24"/>
      <c r="CUL39" s="26"/>
      <c r="CUM39" s="22"/>
      <c r="CUN39" s="22"/>
      <c r="CUO39" s="22"/>
      <c r="CUP39" s="22"/>
      <c r="CUQ39" s="22"/>
      <c r="CUR39" s="34"/>
      <c r="CUS39" s="35"/>
      <c r="CUT39" s="22"/>
      <c r="CUU39" s="22"/>
      <c r="CUV39" s="22"/>
      <c r="CUW39" s="35"/>
      <c r="CUX39" s="70"/>
      <c r="CUY39" s="24"/>
      <c r="CUZ39" s="78"/>
      <c r="CVA39" s="78"/>
      <c r="CVB39" s="78"/>
      <c r="CVC39" s="78"/>
      <c r="CVD39" s="24"/>
      <c r="CVE39" s="26"/>
      <c r="CVF39" s="22"/>
      <c r="CVG39" s="22"/>
      <c r="CVH39" s="22"/>
      <c r="CVI39" s="22"/>
      <c r="CVJ39" s="22"/>
      <c r="CVK39" s="34"/>
      <c r="CVL39" s="35"/>
      <c r="CVM39" s="22"/>
      <c r="CVN39" s="22"/>
      <c r="CVO39" s="22"/>
      <c r="CVP39" s="35"/>
      <c r="CVQ39" s="70"/>
      <c r="CVR39" s="24"/>
      <c r="CVS39" s="78"/>
      <c r="CVT39" s="78"/>
      <c r="CVU39" s="78"/>
      <c r="CVV39" s="78"/>
      <c r="CVW39" s="24"/>
      <c r="CVX39" s="26"/>
      <c r="CVY39" s="22"/>
      <c r="CVZ39" s="22"/>
      <c r="CWA39" s="22"/>
      <c r="CWB39" s="22"/>
      <c r="CWC39" s="22"/>
      <c r="CWD39" s="34"/>
      <c r="CWE39" s="35"/>
      <c r="CWF39" s="22"/>
      <c r="CWG39" s="22"/>
      <c r="CWH39" s="22"/>
      <c r="CWI39" s="35"/>
      <c r="CWJ39" s="70"/>
      <c r="CWK39" s="24"/>
      <c r="CWL39" s="78"/>
      <c r="CWM39" s="78"/>
      <c r="CWN39" s="78"/>
      <c r="CWO39" s="78"/>
      <c r="CWP39" s="24"/>
      <c r="CWQ39" s="26"/>
      <c r="CWR39" s="22"/>
      <c r="CWS39" s="22"/>
      <c r="CWT39" s="22"/>
      <c r="CWU39" s="22"/>
      <c r="CWV39" s="22"/>
      <c r="CWW39" s="34"/>
      <c r="CWX39" s="35"/>
      <c r="CWY39" s="22"/>
      <c r="CWZ39" s="22"/>
      <c r="CXA39" s="22"/>
      <c r="CXB39" s="35"/>
      <c r="CXC39" s="70"/>
      <c r="CXD39" s="24"/>
      <c r="CXE39" s="78"/>
      <c r="CXF39" s="78"/>
      <c r="CXG39" s="78"/>
      <c r="CXH39" s="78"/>
      <c r="CXI39" s="24"/>
      <c r="CXJ39" s="26"/>
      <c r="CXK39" s="22"/>
      <c r="CXL39" s="22"/>
      <c r="CXM39" s="22"/>
      <c r="CXN39" s="22"/>
      <c r="CXO39" s="22"/>
      <c r="CXP39" s="34"/>
      <c r="CXQ39" s="35"/>
      <c r="CXR39" s="22"/>
      <c r="CXS39" s="22"/>
      <c r="CXT39" s="22"/>
      <c r="CXU39" s="35"/>
      <c r="CXV39" s="70"/>
      <c r="CXW39" s="24"/>
      <c r="CXX39" s="78"/>
      <c r="CXY39" s="78"/>
      <c r="CXZ39" s="78"/>
      <c r="CYA39" s="78"/>
      <c r="CYB39" s="24"/>
      <c r="CYC39" s="26"/>
      <c r="CYD39" s="22"/>
      <c r="CYE39" s="22"/>
      <c r="CYF39" s="22"/>
      <c r="CYG39" s="22"/>
      <c r="CYH39" s="22"/>
      <c r="CYI39" s="34"/>
      <c r="CYJ39" s="35"/>
      <c r="CYK39" s="22"/>
      <c r="CYL39" s="22"/>
      <c r="CYM39" s="22"/>
      <c r="CYN39" s="35"/>
      <c r="CYO39" s="70"/>
      <c r="CYP39" s="24"/>
      <c r="CYQ39" s="78"/>
      <c r="CYR39" s="78"/>
      <c r="CYS39" s="78"/>
      <c r="CYT39" s="78"/>
      <c r="CYU39" s="24"/>
      <c r="CYV39" s="26"/>
      <c r="CYW39" s="22"/>
      <c r="CYX39" s="22"/>
      <c r="CYY39" s="22"/>
      <c r="CYZ39" s="22"/>
      <c r="CZA39" s="22"/>
      <c r="CZB39" s="34"/>
      <c r="CZC39" s="35"/>
      <c r="CZD39" s="22"/>
      <c r="CZE39" s="22"/>
      <c r="CZF39" s="22"/>
      <c r="CZG39" s="35"/>
      <c r="CZH39" s="70"/>
      <c r="CZI39" s="24"/>
      <c r="CZJ39" s="78"/>
      <c r="CZK39" s="78"/>
      <c r="CZL39" s="78"/>
      <c r="CZM39" s="78"/>
      <c r="CZN39" s="24"/>
      <c r="CZO39" s="26"/>
      <c r="CZP39" s="22"/>
      <c r="CZQ39" s="22"/>
      <c r="CZR39" s="22"/>
      <c r="CZS39" s="22"/>
      <c r="CZT39" s="22"/>
      <c r="CZU39" s="34"/>
      <c r="CZV39" s="35"/>
      <c r="CZW39" s="22"/>
      <c r="CZX39" s="22"/>
      <c r="CZY39" s="22"/>
      <c r="CZZ39" s="35"/>
      <c r="DAA39" s="70"/>
      <c r="DAB39" s="24"/>
      <c r="DAC39" s="78"/>
      <c r="DAD39" s="78"/>
      <c r="DAE39" s="78"/>
      <c r="DAF39" s="78"/>
      <c r="DAG39" s="24"/>
      <c r="DAH39" s="26"/>
      <c r="DAI39" s="22"/>
      <c r="DAJ39" s="22"/>
      <c r="DAK39" s="22"/>
      <c r="DAL39" s="22"/>
      <c r="DAM39" s="22"/>
      <c r="DAN39" s="34"/>
      <c r="DAO39" s="35"/>
      <c r="DAP39" s="22"/>
      <c r="DAQ39" s="22"/>
      <c r="DAR39" s="22"/>
      <c r="DAS39" s="35"/>
      <c r="DAT39" s="70"/>
      <c r="DAU39" s="24"/>
      <c r="DAV39" s="78"/>
      <c r="DAW39" s="78"/>
      <c r="DAX39" s="78"/>
      <c r="DAY39" s="78"/>
      <c r="DAZ39" s="24"/>
      <c r="DBA39" s="26"/>
      <c r="DBB39" s="22"/>
      <c r="DBC39" s="22"/>
      <c r="DBD39" s="22"/>
      <c r="DBE39" s="22"/>
      <c r="DBF39" s="22"/>
      <c r="DBG39" s="34"/>
      <c r="DBH39" s="35"/>
      <c r="DBI39" s="22"/>
      <c r="DBJ39" s="22"/>
      <c r="DBK39" s="22"/>
      <c r="DBL39" s="35"/>
      <c r="DBM39" s="70"/>
      <c r="DBN39" s="24"/>
      <c r="DBO39" s="78"/>
      <c r="DBP39" s="78"/>
      <c r="DBQ39" s="78"/>
      <c r="DBR39" s="78"/>
      <c r="DBS39" s="24"/>
      <c r="DBT39" s="26"/>
      <c r="DBU39" s="22"/>
      <c r="DBV39" s="22"/>
      <c r="DBW39" s="22"/>
      <c r="DBX39" s="22"/>
      <c r="DBY39" s="22"/>
      <c r="DBZ39" s="34"/>
      <c r="DCA39" s="35"/>
      <c r="DCB39" s="22"/>
      <c r="DCC39" s="22"/>
      <c r="DCD39" s="22"/>
      <c r="DCE39" s="35"/>
      <c r="DCF39" s="70"/>
      <c r="DCG39" s="24"/>
      <c r="DCH39" s="78"/>
      <c r="DCI39" s="78"/>
      <c r="DCJ39" s="78"/>
      <c r="DCK39" s="78"/>
      <c r="DCL39" s="24"/>
      <c r="DCM39" s="26"/>
      <c r="DCN39" s="22"/>
      <c r="DCO39" s="22"/>
      <c r="DCP39" s="22"/>
      <c r="DCQ39" s="22"/>
      <c r="DCR39" s="22"/>
      <c r="DCS39" s="34"/>
      <c r="DCT39" s="35"/>
      <c r="DCU39" s="22"/>
      <c r="DCV39" s="22"/>
      <c r="DCW39" s="22"/>
      <c r="DCX39" s="35"/>
      <c r="DCY39" s="70"/>
      <c r="DCZ39" s="24"/>
      <c r="DDA39" s="78"/>
      <c r="DDB39" s="78"/>
      <c r="DDC39" s="78"/>
      <c r="DDD39" s="78"/>
      <c r="DDE39" s="24"/>
      <c r="DDF39" s="26"/>
      <c r="DDG39" s="22"/>
      <c r="DDH39" s="22"/>
      <c r="DDI39" s="22"/>
      <c r="DDJ39" s="22"/>
      <c r="DDK39" s="22"/>
      <c r="DDL39" s="34"/>
      <c r="DDM39" s="35"/>
      <c r="DDN39" s="22"/>
      <c r="DDO39" s="22"/>
      <c r="DDP39" s="22"/>
      <c r="DDQ39" s="35"/>
      <c r="DDR39" s="70"/>
      <c r="DDS39" s="24"/>
      <c r="DDT39" s="78"/>
      <c r="DDU39" s="78"/>
      <c r="DDV39" s="78"/>
      <c r="DDW39" s="78"/>
      <c r="DDX39" s="24"/>
      <c r="DDY39" s="26"/>
      <c r="DDZ39" s="22"/>
      <c r="DEA39" s="22"/>
      <c r="DEB39" s="22"/>
      <c r="DEC39" s="22"/>
      <c r="DED39" s="22"/>
      <c r="DEE39" s="34"/>
      <c r="DEF39" s="35"/>
      <c r="DEG39" s="22"/>
      <c r="DEH39" s="22"/>
      <c r="DEI39" s="22"/>
      <c r="DEJ39" s="35"/>
      <c r="DEK39" s="70"/>
      <c r="DEL39" s="24"/>
      <c r="DEM39" s="78"/>
      <c r="DEN39" s="78"/>
      <c r="DEO39" s="78"/>
      <c r="DEP39" s="78"/>
      <c r="DEQ39" s="24"/>
      <c r="DER39" s="26"/>
      <c r="DES39" s="22"/>
      <c r="DET39" s="22"/>
      <c r="DEU39" s="22"/>
      <c r="DEV39" s="22"/>
      <c r="DEW39" s="22"/>
      <c r="DEX39" s="34"/>
      <c r="DEY39" s="35"/>
      <c r="DEZ39" s="22"/>
      <c r="DFA39" s="22"/>
      <c r="DFB39" s="22"/>
      <c r="DFC39" s="35"/>
      <c r="DFD39" s="70"/>
      <c r="DFE39" s="24"/>
      <c r="DFF39" s="78"/>
      <c r="DFG39" s="78"/>
      <c r="DFH39" s="78"/>
      <c r="DFI39" s="78"/>
      <c r="DFJ39" s="24"/>
      <c r="DFK39" s="26"/>
      <c r="DFL39" s="22"/>
      <c r="DFM39" s="22"/>
      <c r="DFN39" s="22"/>
      <c r="DFO39" s="22"/>
      <c r="DFP39" s="22"/>
      <c r="DFQ39" s="34"/>
      <c r="DFR39" s="35"/>
      <c r="DFS39" s="22"/>
      <c r="DFT39" s="22"/>
      <c r="DFU39" s="22"/>
      <c r="DFV39" s="35"/>
      <c r="DFW39" s="70"/>
      <c r="DFX39" s="24"/>
      <c r="DFY39" s="78"/>
      <c r="DFZ39" s="78"/>
      <c r="DGA39" s="78"/>
      <c r="DGB39" s="78"/>
      <c r="DGC39" s="24"/>
      <c r="DGD39" s="26"/>
      <c r="DGE39" s="22"/>
      <c r="DGF39" s="22"/>
      <c r="DGG39" s="22"/>
      <c r="DGH39" s="22"/>
      <c r="DGI39" s="22"/>
      <c r="DGJ39" s="34"/>
      <c r="DGK39" s="35"/>
      <c r="DGL39" s="22"/>
      <c r="DGM39" s="22"/>
      <c r="DGN39" s="22"/>
      <c r="DGO39" s="35"/>
      <c r="DGP39" s="70"/>
      <c r="DGQ39" s="24"/>
      <c r="DGR39" s="78"/>
      <c r="DGS39" s="78"/>
      <c r="DGT39" s="78"/>
      <c r="DGU39" s="78"/>
      <c r="DGV39" s="24"/>
      <c r="DGW39" s="26"/>
      <c r="DGX39" s="22"/>
      <c r="DGY39" s="22"/>
      <c r="DGZ39" s="22"/>
      <c r="DHA39" s="22"/>
      <c r="DHB39" s="22"/>
      <c r="DHC39" s="34"/>
      <c r="DHD39" s="35"/>
      <c r="DHE39" s="22"/>
      <c r="DHF39" s="22"/>
      <c r="DHG39" s="22"/>
      <c r="DHH39" s="35"/>
      <c r="DHI39" s="70"/>
      <c r="DHJ39" s="24"/>
      <c r="DHK39" s="78"/>
      <c r="DHL39" s="78"/>
      <c r="DHM39" s="78"/>
      <c r="DHN39" s="78"/>
      <c r="DHO39" s="24"/>
      <c r="DHP39" s="26"/>
      <c r="DHQ39" s="22"/>
      <c r="DHR39" s="22"/>
      <c r="DHS39" s="22"/>
      <c r="DHT39" s="22"/>
      <c r="DHU39" s="22"/>
      <c r="DHV39" s="34"/>
      <c r="DHW39" s="35"/>
      <c r="DHX39" s="22"/>
      <c r="DHY39" s="22"/>
      <c r="DHZ39" s="22"/>
      <c r="DIA39" s="35"/>
      <c r="DIB39" s="70"/>
      <c r="DIC39" s="24"/>
      <c r="DID39" s="78"/>
      <c r="DIE39" s="78"/>
      <c r="DIF39" s="78"/>
      <c r="DIG39" s="78"/>
      <c r="DIH39" s="24"/>
      <c r="DII39" s="26"/>
      <c r="DIJ39" s="22"/>
      <c r="DIK39" s="22"/>
      <c r="DIL39" s="22"/>
      <c r="DIM39" s="22"/>
      <c r="DIN39" s="22"/>
      <c r="DIO39" s="34"/>
      <c r="DIP39" s="35"/>
      <c r="DIQ39" s="22"/>
      <c r="DIR39" s="22"/>
      <c r="DIS39" s="22"/>
      <c r="DIT39" s="35"/>
      <c r="DIU39" s="70"/>
      <c r="DIV39" s="24"/>
      <c r="DIW39" s="78"/>
      <c r="DIX39" s="78"/>
      <c r="DIY39" s="78"/>
      <c r="DIZ39" s="78"/>
      <c r="DJA39" s="24"/>
      <c r="DJB39" s="26"/>
      <c r="DJC39" s="22"/>
      <c r="DJD39" s="22"/>
      <c r="DJE39" s="22"/>
      <c r="DJF39" s="22"/>
      <c r="DJG39" s="22"/>
      <c r="DJH39" s="34"/>
      <c r="DJI39" s="35"/>
      <c r="DJJ39" s="22"/>
      <c r="DJK39" s="22"/>
      <c r="DJL39" s="22"/>
      <c r="DJM39" s="35"/>
      <c r="DJN39" s="70"/>
      <c r="DJO39" s="24"/>
      <c r="DJP39" s="78"/>
      <c r="DJQ39" s="78"/>
      <c r="DJR39" s="78"/>
      <c r="DJS39" s="78"/>
      <c r="DJT39" s="24"/>
      <c r="DJU39" s="26"/>
      <c r="DJV39" s="22"/>
      <c r="DJW39" s="22"/>
      <c r="DJX39" s="22"/>
      <c r="DJY39" s="22"/>
      <c r="DJZ39" s="22"/>
      <c r="DKA39" s="34"/>
      <c r="DKB39" s="35"/>
      <c r="DKC39" s="22"/>
      <c r="DKD39" s="22"/>
      <c r="DKE39" s="22"/>
      <c r="DKF39" s="35"/>
      <c r="DKG39" s="70"/>
      <c r="DKH39" s="24"/>
      <c r="DKI39" s="78"/>
      <c r="DKJ39" s="78"/>
      <c r="DKK39" s="78"/>
      <c r="DKL39" s="78"/>
      <c r="DKM39" s="24"/>
      <c r="DKN39" s="26"/>
      <c r="DKO39" s="22"/>
      <c r="DKP39" s="22"/>
      <c r="DKQ39" s="22"/>
      <c r="DKR39" s="22"/>
      <c r="DKS39" s="22"/>
      <c r="DKT39" s="34"/>
      <c r="DKU39" s="35"/>
      <c r="DKV39" s="22"/>
      <c r="DKW39" s="22"/>
      <c r="DKX39" s="22"/>
      <c r="DKY39" s="35"/>
      <c r="DKZ39" s="70"/>
      <c r="DLA39" s="24"/>
      <c r="DLB39" s="78"/>
      <c r="DLC39" s="78"/>
      <c r="DLD39" s="78"/>
      <c r="DLE39" s="78"/>
      <c r="DLF39" s="24"/>
      <c r="DLG39" s="26"/>
      <c r="DLH39" s="22"/>
      <c r="DLI39" s="22"/>
      <c r="DLJ39" s="22"/>
      <c r="DLK39" s="22"/>
      <c r="DLL39" s="22"/>
      <c r="DLM39" s="34"/>
      <c r="DLN39" s="35"/>
      <c r="DLO39" s="22"/>
      <c r="DLP39" s="22"/>
      <c r="DLQ39" s="22"/>
      <c r="DLR39" s="35"/>
      <c r="DLS39" s="70"/>
      <c r="DLT39" s="24"/>
      <c r="DLU39" s="78"/>
      <c r="DLV39" s="78"/>
      <c r="DLW39" s="78"/>
      <c r="DLX39" s="78"/>
      <c r="DLY39" s="24"/>
      <c r="DLZ39" s="26"/>
      <c r="DMA39" s="22"/>
      <c r="DMB39" s="22"/>
      <c r="DMC39" s="22"/>
      <c r="DMD39" s="22"/>
      <c r="DME39" s="22"/>
      <c r="DMF39" s="34"/>
      <c r="DMG39" s="35"/>
      <c r="DMH39" s="22"/>
      <c r="DMI39" s="22"/>
      <c r="DMJ39" s="22"/>
      <c r="DMK39" s="35"/>
      <c r="DML39" s="70"/>
      <c r="DMM39" s="24"/>
      <c r="DMN39" s="78"/>
      <c r="DMO39" s="78"/>
      <c r="DMP39" s="78"/>
      <c r="DMQ39" s="78"/>
      <c r="DMR39" s="24"/>
      <c r="DMS39" s="26"/>
      <c r="DMT39" s="22"/>
      <c r="DMU39" s="22"/>
      <c r="DMV39" s="22"/>
      <c r="DMW39" s="22"/>
      <c r="DMX39" s="22"/>
      <c r="DMY39" s="34"/>
      <c r="DMZ39" s="35"/>
      <c r="DNA39" s="22"/>
      <c r="DNB39" s="22"/>
      <c r="DNC39" s="22"/>
      <c r="DND39" s="35"/>
      <c r="DNE39" s="70"/>
      <c r="DNF39" s="24"/>
      <c r="DNG39" s="78"/>
      <c r="DNH39" s="78"/>
      <c r="DNI39" s="78"/>
      <c r="DNJ39" s="78"/>
      <c r="DNK39" s="24"/>
      <c r="DNL39" s="26"/>
      <c r="DNM39" s="22"/>
      <c r="DNN39" s="22"/>
      <c r="DNO39" s="22"/>
      <c r="DNP39" s="22"/>
      <c r="DNQ39" s="22"/>
      <c r="DNR39" s="34"/>
      <c r="DNS39" s="35"/>
      <c r="DNT39" s="22"/>
      <c r="DNU39" s="22"/>
      <c r="DNV39" s="22"/>
      <c r="DNW39" s="35"/>
      <c r="DNX39" s="70"/>
      <c r="DNY39" s="24"/>
      <c r="DNZ39" s="78"/>
      <c r="DOA39" s="78"/>
      <c r="DOB39" s="78"/>
      <c r="DOC39" s="78"/>
      <c r="DOD39" s="24"/>
      <c r="DOE39" s="26"/>
      <c r="DOF39" s="22"/>
      <c r="DOG39" s="22"/>
      <c r="DOH39" s="22"/>
      <c r="DOI39" s="22"/>
      <c r="DOJ39" s="22"/>
      <c r="DOK39" s="34"/>
      <c r="DOL39" s="35"/>
      <c r="DOM39" s="22"/>
      <c r="DON39" s="22"/>
      <c r="DOO39" s="22"/>
      <c r="DOP39" s="35"/>
      <c r="DOQ39" s="70"/>
      <c r="DOR39" s="24"/>
      <c r="DOS39" s="78"/>
      <c r="DOT39" s="78"/>
      <c r="DOU39" s="78"/>
      <c r="DOV39" s="78"/>
      <c r="DOW39" s="24"/>
      <c r="DOX39" s="26"/>
      <c r="DOY39" s="22"/>
      <c r="DOZ39" s="22"/>
      <c r="DPA39" s="22"/>
      <c r="DPB39" s="22"/>
      <c r="DPC39" s="22"/>
      <c r="DPD39" s="34"/>
      <c r="DPE39" s="35"/>
      <c r="DPF39" s="22"/>
      <c r="DPG39" s="22"/>
      <c r="DPH39" s="22"/>
      <c r="DPI39" s="35"/>
      <c r="DPJ39" s="70"/>
      <c r="DPK39" s="24"/>
      <c r="DPL39" s="78"/>
      <c r="DPM39" s="78"/>
      <c r="DPN39" s="78"/>
      <c r="DPO39" s="78"/>
      <c r="DPP39" s="24"/>
      <c r="DPQ39" s="26"/>
      <c r="DPR39" s="22"/>
      <c r="DPS39" s="22"/>
      <c r="DPT39" s="22"/>
      <c r="DPU39" s="22"/>
      <c r="DPV39" s="22"/>
      <c r="DPW39" s="34"/>
      <c r="DPX39" s="35"/>
      <c r="DPY39" s="22"/>
      <c r="DPZ39" s="22"/>
      <c r="DQA39" s="22"/>
      <c r="DQB39" s="35"/>
      <c r="DQC39" s="70"/>
      <c r="DQD39" s="24"/>
      <c r="DQE39" s="78"/>
      <c r="DQF39" s="78"/>
      <c r="DQG39" s="78"/>
      <c r="DQH39" s="78"/>
      <c r="DQI39" s="24"/>
      <c r="DQJ39" s="26"/>
      <c r="DQK39" s="22"/>
      <c r="DQL39" s="22"/>
      <c r="DQM39" s="22"/>
      <c r="DQN39" s="22"/>
      <c r="DQO39" s="22"/>
      <c r="DQP39" s="34"/>
      <c r="DQQ39" s="35"/>
      <c r="DQR39" s="22"/>
      <c r="DQS39" s="22"/>
      <c r="DQT39" s="22"/>
      <c r="DQU39" s="35"/>
      <c r="DQV39" s="70"/>
      <c r="DQW39" s="24"/>
      <c r="DQX39" s="78"/>
      <c r="DQY39" s="78"/>
      <c r="DQZ39" s="78"/>
      <c r="DRA39" s="78"/>
      <c r="DRB39" s="24"/>
      <c r="DRC39" s="26"/>
      <c r="DRD39" s="22"/>
      <c r="DRE39" s="22"/>
      <c r="DRF39" s="22"/>
      <c r="DRG39" s="22"/>
      <c r="DRH39" s="22"/>
      <c r="DRI39" s="34"/>
      <c r="DRJ39" s="35"/>
      <c r="DRK39" s="22"/>
      <c r="DRL39" s="22"/>
      <c r="DRM39" s="22"/>
      <c r="DRN39" s="35"/>
      <c r="DRO39" s="70"/>
      <c r="DRP39" s="24"/>
      <c r="DRQ39" s="78"/>
      <c r="DRR39" s="78"/>
      <c r="DRS39" s="78"/>
      <c r="DRT39" s="78"/>
      <c r="DRU39" s="24"/>
      <c r="DRV39" s="26"/>
      <c r="DRW39" s="22"/>
      <c r="DRX39" s="22"/>
      <c r="DRY39" s="22"/>
      <c r="DRZ39" s="22"/>
      <c r="DSA39" s="22"/>
      <c r="DSB39" s="34"/>
      <c r="DSC39" s="35"/>
      <c r="DSD39" s="22"/>
      <c r="DSE39" s="22"/>
      <c r="DSF39" s="22"/>
      <c r="DSG39" s="35"/>
      <c r="DSH39" s="70"/>
      <c r="DSI39" s="24"/>
      <c r="DSJ39" s="78"/>
      <c r="DSK39" s="78"/>
      <c r="DSL39" s="78"/>
      <c r="DSM39" s="78"/>
      <c r="DSN39" s="24"/>
      <c r="DSO39" s="26"/>
      <c r="DSP39" s="22"/>
      <c r="DSQ39" s="22"/>
      <c r="DSR39" s="22"/>
      <c r="DSS39" s="22"/>
      <c r="DST39" s="22"/>
      <c r="DSU39" s="34"/>
      <c r="DSV39" s="35"/>
      <c r="DSW39" s="22"/>
      <c r="DSX39" s="22"/>
      <c r="DSY39" s="22"/>
      <c r="DSZ39" s="35"/>
      <c r="DTA39" s="70"/>
      <c r="DTB39" s="24"/>
      <c r="DTC39" s="78"/>
      <c r="DTD39" s="78"/>
      <c r="DTE39" s="78"/>
      <c r="DTF39" s="78"/>
      <c r="DTG39" s="24"/>
      <c r="DTH39" s="26"/>
      <c r="DTI39" s="22"/>
      <c r="DTJ39" s="22"/>
      <c r="DTK39" s="22"/>
      <c r="DTL39" s="22"/>
      <c r="DTM39" s="22"/>
      <c r="DTN39" s="34"/>
      <c r="DTO39" s="35"/>
      <c r="DTP39" s="22"/>
      <c r="DTQ39" s="22"/>
      <c r="DTR39" s="22"/>
      <c r="DTS39" s="35"/>
      <c r="DTT39" s="70"/>
      <c r="DTU39" s="24"/>
      <c r="DTV39" s="78"/>
      <c r="DTW39" s="78"/>
      <c r="DTX39" s="78"/>
      <c r="DTY39" s="78"/>
      <c r="DTZ39" s="24"/>
      <c r="DUA39" s="26"/>
      <c r="DUB39" s="22"/>
      <c r="DUC39" s="22"/>
      <c r="DUD39" s="22"/>
      <c r="DUE39" s="22"/>
      <c r="DUF39" s="22"/>
      <c r="DUG39" s="34"/>
      <c r="DUH39" s="35"/>
      <c r="DUI39" s="22"/>
      <c r="DUJ39" s="22"/>
      <c r="DUK39" s="22"/>
      <c r="DUL39" s="35"/>
      <c r="DUM39" s="70"/>
      <c r="DUN39" s="24"/>
      <c r="DUO39" s="78"/>
      <c r="DUP39" s="78"/>
      <c r="DUQ39" s="78"/>
      <c r="DUR39" s="78"/>
      <c r="DUS39" s="24"/>
      <c r="DUT39" s="26"/>
      <c r="DUU39" s="22"/>
      <c r="DUV39" s="22"/>
      <c r="DUW39" s="22"/>
      <c r="DUX39" s="22"/>
      <c r="DUY39" s="22"/>
      <c r="DUZ39" s="34"/>
      <c r="DVA39" s="35"/>
      <c r="DVB39" s="22"/>
      <c r="DVC39" s="22"/>
      <c r="DVD39" s="22"/>
      <c r="DVE39" s="35"/>
      <c r="DVF39" s="70"/>
      <c r="DVG39" s="24"/>
      <c r="DVH39" s="78"/>
      <c r="DVI39" s="78"/>
      <c r="DVJ39" s="78"/>
      <c r="DVK39" s="78"/>
      <c r="DVL39" s="24"/>
      <c r="DVM39" s="26"/>
      <c r="DVN39" s="22"/>
      <c r="DVO39" s="22"/>
      <c r="DVP39" s="22"/>
      <c r="DVQ39" s="22"/>
      <c r="DVR39" s="22"/>
      <c r="DVS39" s="34"/>
      <c r="DVT39" s="35"/>
      <c r="DVU39" s="22"/>
      <c r="DVV39" s="22"/>
      <c r="DVW39" s="22"/>
      <c r="DVX39" s="35"/>
      <c r="DVY39" s="70"/>
      <c r="DVZ39" s="24"/>
      <c r="DWA39" s="78"/>
      <c r="DWB39" s="78"/>
      <c r="DWC39" s="78"/>
      <c r="DWD39" s="78"/>
      <c r="DWE39" s="24"/>
      <c r="DWF39" s="26"/>
      <c r="DWG39" s="22"/>
      <c r="DWH39" s="22"/>
      <c r="DWI39" s="22"/>
      <c r="DWJ39" s="22"/>
      <c r="DWK39" s="22"/>
      <c r="DWL39" s="34"/>
      <c r="DWM39" s="35"/>
      <c r="DWN39" s="22"/>
      <c r="DWO39" s="22"/>
      <c r="DWP39" s="22"/>
      <c r="DWQ39" s="35"/>
      <c r="DWR39" s="70"/>
      <c r="DWS39" s="24"/>
      <c r="DWT39" s="78"/>
      <c r="DWU39" s="78"/>
      <c r="DWV39" s="78"/>
      <c r="DWW39" s="78"/>
      <c r="DWX39" s="24"/>
      <c r="DWY39" s="26"/>
      <c r="DWZ39" s="22"/>
      <c r="DXA39" s="22"/>
      <c r="DXB39" s="22"/>
      <c r="DXC39" s="22"/>
      <c r="DXD39" s="22"/>
      <c r="DXE39" s="34"/>
      <c r="DXF39" s="35"/>
      <c r="DXG39" s="22"/>
      <c r="DXH39" s="22"/>
      <c r="DXI39" s="22"/>
      <c r="DXJ39" s="35"/>
      <c r="DXK39" s="70"/>
      <c r="DXL39" s="24"/>
      <c r="DXM39" s="78"/>
      <c r="DXN39" s="78"/>
      <c r="DXO39" s="78"/>
      <c r="DXP39" s="78"/>
      <c r="DXQ39" s="24"/>
      <c r="DXR39" s="26"/>
      <c r="DXS39" s="22"/>
      <c r="DXT39" s="22"/>
      <c r="DXU39" s="22"/>
      <c r="DXV39" s="22"/>
      <c r="DXW39" s="22"/>
      <c r="DXX39" s="34"/>
      <c r="DXY39" s="35"/>
      <c r="DXZ39" s="22"/>
      <c r="DYA39" s="22"/>
      <c r="DYB39" s="22"/>
      <c r="DYC39" s="35"/>
      <c r="DYD39" s="70"/>
      <c r="DYE39" s="24"/>
      <c r="DYF39" s="78"/>
      <c r="DYG39" s="78"/>
      <c r="DYH39" s="78"/>
      <c r="DYI39" s="78"/>
      <c r="DYJ39" s="24"/>
      <c r="DYK39" s="26"/>
      <c r="DYL39" s="22"/>
      <c r="DYM39" s="22"/>
      <c r="DYN39" s="22"/>
      <c r="DYO39" s="22"/>
      <c r="DYP39" s="22"/>
      <c r="DYQ39" s="34"/>
      <c r="DYR39" s="35"/>
      <c r="DYS39" s="22"/>
      <c r="DYT39" s="22"/>
      <c r="DYU39" s="22"/>
      <c r="DYV39" s="35"/>
      <c r="DYW39" s="70"/>
      <c r="DYX39" s="24"/>
      <c r="DYY39" s="78"/>
      <c r="DYZ39" s="78"/>
      <c r="DZA39" s="78"/>
      <c r="DZB39" s="78"/>
      <c r="DZC39" s="24"/>
      <c r="DZD39" s="26"/>
      <c r="DZE39" s="22"/>
      <c r="DZF39" s="22"/>
      <c r="DZG39" s="22"/>
      <c r="DZH39" s="22"/>
      <c r="DZI39" s="22"/>
      <c r="DZJ39" s="34"/>
      <c r="DZK39" s="35"/>
      <c r="DZL39" s="22"/>
      <c r="DZM39" s="22"/>
      <c r="DZN39" s="22"/>
      <c r="DZO39" s="35"/>
      <c r="DZP39" s="70"/>
      <c r="DZQ39" s="24"/>
      <c r="DZR39" s="78"/>
      <c r="DZS39" s="78"/>
      <c r="DZT39" s="78"/>
      <c r="DZU39" s="78"/>
      <c r="DZV39" s="24"/>
      <c r="DZW39" s="26"/>
      <c r="DZX39" s="22"/>
      <c r="DZY39" s="22"/>
      <c r="DZZ39" s="22"/>
      <c r="EAA39" s="22"/>
      <c r="EAB39" s="22"/>
      <c r="EAC39" s="34"/>
      <c r="EAD39" s="35"/>
      <c r="EAE39" s="22"/>
      <c r="EAF39" s="22"/>
      <c r="EAG39" s="22"/>
      <c r="EAH39" s="35"/>
      <c r="EAI39" s="70"/>
      <c r="EAJ39" s="24"/>
      <c r="EAK39" s="78"/>
      <c r="EAL39" s="78"/>
      <c r="EAM39" s="78"/>
      <c r="EAN39" s="78"/>
      <c r="EAO39" s="24"/>
      <c r="EAP39" s="26"/>
      <c r="EAQ39" s="22"/>
      <c r="EAR39" s="22"/>
      <c r="EAS39" s="22"/>
      <c r="EAT39" s="22"/>
      <c r="EAU39" s="22"/>
      <c r="EAV39" s="34"/>
      <c r="EAW39" s="35"/>
      <c r="EAX39" s="22"/>
      <c r="EAY39" s="22"/>
      <c r="EAZ39" s="22"/>
      <c r="EBA39" s="35"/>
      <c r="EBB39" s="70"/>
      <c r="EBC39" s="24"/>
      <c r="EBD39" s="78"/>
      <c r="EBE39" s="78"/>
      <c r="EBF39" s="78"/>
      <c r="EBG39" s="78"/>
      <c r="EBH39" s="24"/>
      <c r="EBI39" s="26"/>
      <c r="EBJ39" s="22"/>
      <c r="EBK39" s="22"/>
      <c r="EBL39" s="22"/>
      <c r="EBM39" s="22"/>
      <c r="EBN39" s="22"/>
      <c r="EBO39" s="34"/>
      <c r="EBP39" s="35"/>
      <c r="EBQ39" s="22"/>
      <c r="EBR39" s="22"/>
      <c r="EBS39" s="22"/>
      <c r="EBT39" s="35"/>
      <c r="EBU39" s="70"/>
      <c r="EBV39" s="24"/>
      <c r="EBW39" s="78"/>
      <c r="EBX39" s="78"/>
      <c r="EBY39" s="78"/>
      <c r="EBZ39" s="78"/>
      <c r="ECA39" s="24"/>
      <c r="ECB39" s="26"/>
      <c r="ECC39" s="22"/>
      <c r="ECD39" s="22"/>
      <c r="ECE39" s="22"/>
      <c r="ECF39" s="22"/>
      <c r="ECG39" s="22"/>
      <c r="ECH39" s="34"/>
      <c r="ECI39" s="35"/>
      <c r="ECJ39" s="22"/>
      <c r="ECK39" s="22"/>
      <c r="ECL39" s="22"/>
      <c r="ECM39" s="35"/>
      <c r="ECN39" s="70"/>
      <c r="ECO39" s="24"/>
      <c r="ECP39" s="78"/>
      <c r="ECQ39" s="78"/>
      <c r="ECR39" s="78"/>
      <c r="ECS39" s="78"/>
      <c r="ECT39" s="24"/>
      <c r="ECU39" s="26"/>
      <c r="ECV39" s="22"/>
      <c r="ECW39" s="22"/>
      <c r="ECX39" s="22"/>
      <c r="ECY39" s="22"/>
      <c r="ECZ39" s="22"/>
      <c r="EDA39" s="34"/>
      <c r="EDB39" s="35"/>
      <c r="EDC39" s="22"/>
      <c r="EDD39" s="22"/>
      <c r="EDE39" s="22"/>
      <c r="EDF39" s="35"/>
      <c r="EDG39" s="70"/>
      <c r="EDH39" s="24"/>
      <c r="EDI39" s="78"/>
      <c r="EDJ39" s="78"/>
      <c r="EDK39" s="78"/>
      <c r="EDL39" s="78"/>
      <c r="EDM39" s="24"/>
      <c r="EDN39" s="26"/>
      <c r="EDO39" s="22"/>
      <c r="EDP39" s="22"/>
      <c r="EDQ39" s="22"/>
      <c r="EDR39" s="22"/>
      <c r="EDS39" s="22"/>
      <c r="EDT39" s="34"/>
      <c r="EDU39" s="35"/>
      <c r="EDV39" s="22"/>
      <c r="EDW39" s="22"/>
      <c r="EDX39" s="22"/>
      <c r="EDY39" s="35"/>
      <c r="EDZ39" s="70"/>
      <c r="EEA39" s="24"/>
      <c r="EEB39" s="78"/>
      <c r="EEC39" s="78"/>
      <c r="EED39" s="78"/>
      <c r="EEE39" s="78"/>
      <c r="EEF39" s="24"/>
      <c r="EEG39" s="26"/>
      <c r="EEH39" s="22"/>
      <c r="EEI39" s="22"/>
      <c r="EEJ39" s="22"/>
      <c r="EEK39" s="22"/>
      <c r="EEL39" s="22"/>
      <c r="EEM39" s="34"/>
      <c r="EEN39" s="35"/>
      <c r="EEO39" s="22"/>
      <c r="EEP39" s="22"/>
      <c r="EEQ39" s="22"/>
      <c r="EER39" s="35"/>
      <c r="EES39" s="70"/>
      <c r="EET39" s="24"/>
      <c r="EEU39" s="78"/>
      <c r="EEV39" s="78"/>
      <c r="EEW39" s="78"/>
      <c r="EEX39" s="78"/>
      <c r="EEY39" s="24"/>
      <c r="EEZ39" s="26"/>
      <c r="EFA39" s="22"/>
      <c r="EFB39" s="22"/>
      <c r="EFC39" s="22"/>
      <c r="EFD39" s="22"/>
      <c r="EFE39" s="22"/>
      <c r="EFF39" s="34"/>
      <c r="EFG39" s="35"/>
      <c r="EFH39" s="22"/>
      <c r="EFI39" s="22"/>
      <c r="EFJ39" s="22"/>
      <c r="EFK39" s="35"/>
      <c r="EFL39" s="70"/>
      <c r="EFM39" s="24"/>
      <c r="EFN39" s="78"/>
      <c r="EFO39" s="78"/>
      <c r="EFP39" s="78"/>
      <c r="EFQ39" s="78"/>
      <c r="EFR39" s="24"/>
      <c r="EFS39" s="26"/>
      <c r="EFT39" s="22"/>
      <c r="EFU39" s="22"/>
      <c r="EFV39" s="22"/>
      <c r="EFW39" s="22"/>
      <c r="EFX39" s="22"/>
      <c r="EFY39" s="34"/>
      <c r="EFZ39" s="35"/>
      <c r="EGA39" s="22"/>
      <c r="EGB39" s="22"/>
      <c r="EGC39" s="22"/>
      <c r="EGD39" s="35"/>
      <c r="EGE39" s="70"/>
      <c r="EGF39" s="24"/>
      <c r="EGG39" s="78"/>
      <c r="EGH39" s="78"/>
      <c r="EGI39" s="78"/>
      <c r="EGJ39" s="78"/>
      <c r="EGK39" s="24"/>
      <c r="EGL39" s="26"/>
      <c r="EGM39" s="22"/>
      <c r="EGN39" s="22"/>
      <c r="EGO39" s="22"/>
      <c r="EGP39" s="22"/>
      <c r="EGQ39" s="22"/>
      <c r="EGR39" s="34"/>
      <c r="EGS39" s="35"/>
      <c r="EGT39" s="22"/>
      <c r="EGU39" s="22"/>
      <c r="EGV39" s="22"/>
      <c r="EGW39" s="35"/>
      <c r="EGX39" s="70"/>
      <c r="EGY39" s="24"/>
      <c r="EGZ39" s="78"/>
      <c r="EHA39" s="78"/>
      <c r="EHB39" s="78"/>
      <c r="EHC39" s="78"/>
      <c r="EHD39" s="24"/>
      <c r="EHE39" s="26"/>
      <c r="EHF39" s="22"/>
      <c r="EHG39" s="22"/>
      <c r="EHH39" s="22"/>
      <c r="EHI39" s="22"/>
      <c r="EHJ39" s="22"/>
      <c r="EHK39" s="34"/>
      <c r="EHL39" s="35"/>
      <c r="EHM39" s="22"/>
      <c r="EHN39" s="22"/>
      <c r="EHO39" s="22"/>
      <c r="EHP39" s="35"/>
      <c r="EHQ39" s="70"/>
      <c r="EHR39" s="24"/>
      <c r="EHS39" s="78"/>
      <c r="EHT39" s="78"/>
      <c r="EHU39" s="78"/>
      <c r="EHV39" s="78"/>
      <c r="EHW39" s="24"/>
      <c r="EHX39" s="26"/>
      <c r="EHY39" s="22"/>
      <c r="EHZ39" s="22"/>
      <c r="EIA39" s="22"/>
      <c r="EIB39" s="22"/>
      <c r="EIC39" s="22"/>
      <c r="EID39" s="34"/>
      <c r="EIE39" s="35"/>
      <c r="EIF39" s="22"/>
      <c r="EIG39" s="22"/>
      <c r="EIH39" s="22"/>
      <c r="EII39" s="35"/>
      <c r="EIJ39" s="70"/>
      <c r="EIK39" s="24"/>
      <c r="EIL39" s="78"/>
      <c r="EIM39" s="78"/>
      <c r="EIN39" s="78"/>
      <c r="EIO39" s="78"/>
      <c r="EIP39" s="24"/>
      <c r="EIQ39" s="26"/>
      <c r="EIR39" s="22"/>
      <c r="EIS39" s="22"/>
      <c r="EIT39" s="22"/>
      <c r="EIU39" s="22"/>
      <c r="EIV39" s="22"/>
      <c r="EIW39" s="34"/>
      <c r="EIX39" s="35"/>
      <c r="EIY39" s="22"/>
      <c r="EIZ39" s="22"/>
      <c r="EJA39" s="22"/>
      <c r="EJB39" s="35"/>
      <c r="EJC39" s="70"/>
      <c r="EJD39" s="24"/>
      <c r="EJE39" s="78"/>
      <c r="EJF39" s="78"/>
      <c r="EJG39" s="78"/>
      <c r="EJH39" s="78"/>
      <c r="EJI39" s="24"/>
      <c r="EJJ39" s="26"/>
      <c r="EJK39" s="22"/>
      <c r="EJL39" s="22"/>
      <c r="EJM39" s="22"/>
      <c r="EJN39" s="22"/>
      <c r="EJO39" s="22"/>
      <c r="EJP39" s="34"/>
      <c r="EJQ39" s="35"/>
      <c r="EJR39" s="22"/>
      <c r="EJS39" s="22"/>
      <c r="EJT39" s="22"/>
      <c r="EJU39" s="35"/>
      <c r="EJV39" s="70"/>
      <c r="EJW39" s="24"/>
      <c r="EJX39" s="78"/>
      <c r="EJY39" s="78"/>
      <c r="EJZ39" s="78"/>
      <c r="EKA39" s="78"/>
      <c r="EKB39" s="24"/>
      <c r="EKC39" s="26"/>
      <c r="EKD39" s="22"/>
      <c r="EKE39" s="22"/>
      <c r="EKF39" s="22"/>
      <c r="EKG39" s="22"/>
      <c r="EKH39" s="22"/>
      <c r="EKI39" s="34"/>
      <c r="EKJ39" s="35"/>
      <c r="EKK39" s="22"/>
      <c r="EKL39" s="22"/>
      <c r="EKM39" s="22"/>
      <c r="EKN39" s="35"/>
      <c r="EKO39" s="70"/>
      <c r="EKP39" s="24"/>
      <c r="EKQ39" s="78"/>
      <c r="EKR39" s="78"/>
      <c r="EKS39" s="78"/>
      <c r="EKT39" s="78"/>
      <c r="EKU39" s="24"/>
      <c r="EKV39" s="26"/>
      <c r="EKW39" s="22"/>
      <c r="EKX39" s="22"/>
      <c r="EKY39" s="22"/>
      <c r="EKZ39" s="22"/>
      <c r="ELA39" s="22"/>
      <c r="ELB39" s="34"/>
      <c r="ELC39" s="35"/>
      <c r="ELD39" s="22"/>
      <c r="ELE39" s="22"/>
      <c r="ELF39" s="22"/>
      <c r="ELG39" s="35"/>
      <c r="ELH39" s="70"/>
      <c r="ELI39" s="24"/>
      <c r="ELJ39" s="78"/>
      <c r="ELK39" s="78"/>
      <c r="ELL39" s="78"/>
      <c r="ELM39" s="78"/>
      <c r="ELN39" s="24"/>
      <c r="ELO39" s="26"/>
      <c r="ELP39" s="22"/>
      <c r="ELQ39" s="22"/>
      <c r="ELR39" s="22"/>
      <c r="ELS39" s="22"/>
      <c r="ELT39" s="22"/>
      <c r="ELU39" s="34"/>
      <c r="ELV39" s="35"/>
      <c r="ELW39" s="22"/>
      <c r="ELX39" s="22"/>
      <c r="ELY39" s="22"/>
      <c r="ELZ39" s="35"/>
      <c r="EMA39" s="70"/>
      <c r="EMB39" s="24"/>
      <c r="EMC39" s="78"/>
      <c r="EMD39" s="78"/>
      <c r="EME39" s="78"/>
      <c r="EMF39" s="78"/>
      <c r="EMG39" s="24"/>
      <c r="EMH39" s="26"/>
      <c r="EMI39" s="22"/>
      <c r="EMJ39" s="22"/>
      <c r="EMK39" s="22"/>
      <c r="EML39" s="22"/>
      <c r="EMM39" s="22"/>
      <c r="EMN39" s="34"/>
      <c r="EMO39" s="35"/>
      <c r="EMP39" s="22"/>
      <c r="EMQ39" s="22"/>
      <c r="EMR39" s="22"/>
      <c r="EMS39" s="35"/>
      <c r="EMT39" s="70"/>
      <c r="EMU39" s="24"/>
      <c r="EMV39" s="78"/>
      <c r="EMW39" s="78"/>
      <c r="EMX39" s="78"/>
      <c r="EMY39" s="78"/>
      <c r="EMZ39" s="24"/>
      <c r="ENA39" s="26"/>
      <c r="ENB39" s="22"/>
      <c r="ENC39" s="22"/>
      <c r="END39" s="22"/>
      <c r="ENE39" s="22"/>
      <c r="ENF39" s="22"/>
      <c r="ENG39" s="34"/>
      <c r="ENH39" s="35"/>
      <c r="ENI39" s="22"/>
      <c r="ENJ39" s="22"/>
      <c r="ENK39" s="22"/>
      <c r="ENL39" s="35"/>
      <c r="ENM39" s="70"/>
      <c r="ENN39" s="24"/>
      <c r="ENO39" s="78"/>
      <c r="ENP39" s="78"/>
      <c r="ENQ39" s="78"/>
      <c r="ENR39" s="78"/>
      <c r="ENS39" s="24"/>
      <c r="ENT39" s="26"/>
      <c r="ENU39" s="22"/>
      <c r="ENV39" s="22"/>
      <c r="ENW39" s="22"/>
      <c r="ENX39" s="22"/>
      <c r="ENY39" s="22"/>
      <c r="ENZ39" s="34"/>
      <c r="EOA39" s="35"/>
      <c r="EOB39" s="22"/>
      <c r="EOC39" s="22"/>
      <c r="EOD39" s="22"/>
      <c r="EOE39" s="35"/>
      <c r="EOF39" s="70"/>
      <c r="EOG39" s="24"/>
      <c r="EOH39" s="78"/>
      <c r="EOI39" s="78"/>
      <c r="EOJ39" s="78"/>
      <c r="EOK39" s="78"/>
      <c r="EOL39" s="24"/>
      <c r="EOM39" s="26"/>
      <c r="EON39" s="22"/>
      <c r="EOO39" s="22"/>
      <c r="EOP39" s="22"/>
      <c r="EOQ39" s="22"/>
      <c r="EOR39" s="22"/>
      <c r="EOS39" s="34"/>
      <c r="EOT39" s="35"/>
      <c r="EOU39" s="22"/>
      <c r="EOV39" s="22"/>
      <c r="EOW39" s="22"/>
      <c r="EOX39" s="35"/>
      <c r="EOY39" s="70"/>
      <c r="EOZ39" s="24"/>
      <c r="EPA39" s="78"/>
      <c r="EPB39" s="78"/>
      <c r="EPC39" s="78"/>
      <c r="EPD39" s="78"/>
      <c r="EPE39" s="24"/>
      <c r="EPF39" s="26"/>
      <c r="EPG39" s="22"/>
      <c r="EPH39" s="22"/>
      <c r="EPI39" s="22"/>
      <c r="EPJ39" s="22"/>
      <c r="EPK39" s="22"/>
      <c r="EPL39" s="34"/>
      <c r="EPM39" s="35"/>
      <c r="EPN39" s="22"/>
      <c r="EPO39" s="22"/>
      <c r="EPP39" s="22"/>
      <c r="EPQ39" s="35"/>
      <c r="EPR39" s="70"/>
      <c r="EPS39" s="24"/>
      <c r="EPT39" s="78"/>
      <c r="EPU39" s="78"/>
      <c r="EPV39" s="78"/>
      <c r="EPW39" s="78"/>
      <c r="EPX39" s="24"/>
      <c r="EPY39" s="26"/>
      <c r="EPZ39" s="22"/>
      <c r="EQA39" s="22"/>
      <c r="EQB39" s="22"/>
      <c r="EQC39" s="22"/>
      <c r="EQD39" s="22"/>
      <c r="EQE39" s="34"/>
      <c r="EQF39" s="35"/>
      <c r="EQG39" s="22"/>
      <c r="EQH39" s="22"/>
      <c r="EQI39" s="22"/>
      <c r="EQJ39" s="35"/>
      <c r="EQK39" s="70"/>
      <c r="EQL39" s="24"/>
      <c r="EQM39" s="78"/>
      <c r="EQN39" s="78"/>
      <c r="EQO39" s="78"/>
      <c r="EQP39" s="78"/>
      <c r="EQQ39" s="24"/>
      <c r="EQR39" s="26"/>
      <c r="EQS39" s="22"/>
      <c r="EQT39" s="22"/>
      <c r="EQU39" s="22"/>
      <c r="EQV39" s="22"/>
      <c r="EQW39" s="22"/>
      <c r="EQX39" s="34"/>
      <c r="EQY39" s="35"/>
      <c r="EQZ39" s="22"/>
      <c r="ERA39" s="22"/>
      <c r="ERB39" s="22"/>
      <c r="ERC39" s="35"/>
      <c r="ERD39" s="70"/>
      <c r="ERE39" s="24"/>
      <c r="ERF39" s="78"/>
      <c r="ERG39" s="78"/>
      <c r="ERH39" s="78"/>
      <c r="ERI39" s="78"/>
      <c r="ERJ39" s="24"/>
      <c r="ERK39" s="26"/>
      <c r="ERL39" s="22"/>
      <c r="ERM39" s="22"/>
      <c r="ERN39" s="22"/>
      <c r="ERO39" s="22"/>
      <c r="ERP39" s="22"/>
      <c r="ERQ39" s="34"/>
      <c r="ERR39" s="35"/>
      <c r="ERS39" s="22"/>
      <c r="ERT39" s="22"/>
      <c r="ERU39" s="22"/>
      <c r="ERV39" s="35"/>
      <c r="ERW39" s="70"/>
      <c r="ERX39" s="24"/>
      <c r="ERY39" s="78"/>
      <c r="ERZ39" s="78"/>
      <c r="ESA39" s="78"/>
      <c r="ESB39" s="78"/>
      <c r="ESC39" s="24"/>
      <c r="ESD39" s="26"/>
      <c r="ESE39" s="22"/>
      <c r="ESF39" s="22"/>
      <c r="ESG39" s="22"/>
      <c r="ESH39" s="22"/>
      <c r="ESI39" s="22"/>
      <c r="ESJ39" s="34"/>
      <c r="ESK39" s="35"/>
      <c r="ESL39" s="22"/>
      <c r="ESM39" s="22"/>
      <c r="ESN39" s="22"/>
      <c r="ESO39" s="35"/>
      <c r="ESP39" s="70"/>
      <c r="ESQ39" s="24"/>
      <c r="ESR39" s="78"/>
      <c r="ESS39" s="78"/>
      <c r="EST39" s="78"/>
      <c r="ESU39" s="78"/>
      <c r="ESV39" s="24"/>
      <c r="ESW39" s="26"/>
      <c r="ESX39" s="22"/>
      <c r="ESY39" s="22"/>
      <c r="ESZ39" s="22"/>
      <c r="ETA39" s="22"/>
      <c r="ETB39" s="22"/>
      <c r="ETC39" s="34"/>
      <c r="ETD39" s="35"/>
      <c r="ETE39" s="22"/>
      <c r="ETF39" s="22"/>
      <c r="ETG39" s="22"/>
      <c r="ETH39" s="35"/>
      <c r="ETI39" s="70"/>
      <c r="ETJ39" s="24"/>
      <c r="ETK39" s="78"/>
      <c r="ETL39" s="78"/>
      <c r="ETM39" s="78"/>
      <c r="ETN39" s="78"/>
      <c r="ETO39" s="24"/>
      <c r="ETP39" s="26"/>
      <c r="ETQ39" s="22"/>
      <c r="ETR39" s="22"/>
      <c r="ETS39" s="22"/>
      <c r="ETT39" s="22"/>
      <c r="ETU39" s="22"/>
      <c r="ETV39" s="34"/>
      <c r="ETW39" s="35"/>
      <c r="ETX39" s="22"/>
      <c r="ETY39" s="22"/>
      <c r="ETZ39" s="22"/>
      <c r="EUA39" s="35"/>
      <c r="EUB39" s="70"/>
      <c r="EUC39" s="24"/>
      <c r="EUD39" s="78"/>
      <c r="EUE39" s="78"/>
      <c r="EUF39" s="78"/>
      <c r="EUG39" s="78"/>
      <c r="EUH39" s="24"/>
      <c r="EUI39" s="26"/>
      <c r="EUJ39" s="22"/>
      <c r="EUK39" s="22"/>
      <c r="EUL39" s="22"/>
      <c r="EUM39" s="22"/>
      <c r="EUN39" s="22"/>
      <c r="EUO39" s="34"/>
      <c r="EUP39" s="35"/>
      <c r="EUQ39" s="22"/>
      <c r="EUR39" s="22"/>
      <c r="EUS39" s="22"/>
      <c r="EUT39" s="35"/>
      <c r="EUU39" s="70"/>
      <c r="EUV39" s="24"/>
      <c r="EUW39" s="78"/>
      <c r="EUX39" s="78"/>
      <c r="EUY39" s="78"/>
      <c r="EUZ39" s="78"/>
      <c r="EVA39" s="24"/>
      <c r="EVB39" s="26"/>
      <c r="EVC39" s="22"/>
      <c r="EVD39" s="22"/>
      <c r="EVE39" s="22"/>
      <c r="EVF39" s="22"/>
      <c r="EVG39" s="22"/>
      <c r="EVH39" s="34"/>
      <c r="EVI39" s="35"/>
      <c r="EVJ39" s="22"/>
      <c r="EVK39" s="22"/>
      <c r="EVL39" s="22"/>
      <c r="EVM39" s="35"/>
      <c r="EVN39" s="70"/>
      <c r="EVO39" s="24"/>
      <c r="EVP39" s="78"/>
      <c r="EVQ39" s="78"/>
      <c r="EVR39" s="78"/>
      <c r="EVS39" s="78"/>
      <c r="EVT39" s="24"/>
      <c r="EVU39" s="26"/>
      <c r="EVV39" s="22"/>
      <c r="EVW39" s="22"/>
      <c r="EVX39" s="22"/>
      <c r="EVY39" s="22"/>
      <c r="EVZ39" s="22"/>
      <c r="EWA39" s="34"/>
      <c r="EWB39" s="35"/>
      <c r="EWC39" s="22"/>
      <c r="EWD39" s="22"/>
      <c r="EWE39" s="22"/>
      <c r="EWF39" s="35"/>
      <c r="EWG39" s="70"/>
      <c r="EWH39" s="24"/>
      <c r="EWI39" s="78"/>
      <c r="EWJ39" s="78"/>
      <c r="EWK39" s="78"/>
      <c r="EWL39" s="78"/>
      <c r="EWM39" s="24"/>
      <c r="EWN39" s="26"/>
      <c r="EWO39" s="22"/>
      <c r="EWP39" s="22"/>
      <c r="EWQ39" s="22"/>
      <c r="EWR39" s="22"/>
      <c r="EWS39" s="22"/>
      <c r="EWT39" s="34"/>
      <c r="EWU39" s="35"/>
      <c r="EWV39" s="22"/>
      <c r="EWW39" s="22"/>
      <c r="EWX39" s="22"/>
      <c r="EWY39" s="35"/>
      <c r="EWZ39" s="70"/>
      <c r="EXA39" s="24"/>
      <c r="EXB39" s="78"/>
      <c r="EXC39" s="78"/>
      <c r="EXD39" s="78"/>
      <c r="EXE39" s="78"/>
      <c r="EXF39" s="24"/>
      <c r="EXG39" s="26"/>
      <c r="EXH39" s="22"/>
      <c r="EXI39" s="22"/>
      <c r="EXJ39" s="22"/>
      <c r="EXK39" s="22"/>
      <c r="EXL39" s="22"/>
      <c r="EXM39" s="34"/>
      <c r="EXN39" s="35"/>
      <c r="EXO39" s="22"/>
      <c r="EXP39" s="22"/>
      <c r="EXQ39" s="22"/>
      <c r="EXR39" s="35"/>
      <c r="EXS39" s="70"/>
      <c r="EXT39" s="24"/>
      <c r="EXU39" s="78"/>
      <c r="EXV39" s="78"/>
      <c r="EXW39" s="78"/>
      <c r="EXX39" s="78"/>
      <c r="EXY39" s="24"/>
      <c r="EXZ39" s="26"/>
      <c r="EYA39" s="22"/>
      <c r="EYB39" s="22"/>
      <c r="EYC39" s="22"/>
      <c r="EYD39" s="22"/>
      <c r="EYE39" s="22"/>
      <c r="EYF39" s="34"/>
      <c r="EYG39" s="35"/>
      <c r="EYH39" s="22"/>
      <c r="EYI39" s="22"/>
      <c r="EYJ39" s="22"/>
      <c r="EYK39" s="35"/>
      <c r="EYL39" s="70"/>
      <c r="EYM39" s="24"/>
      <c r="EYN39" s="78"/>
      <c r="EYO39" s="78"/>
      <c r="EYP39" s="78"/>
      <c r="EYQ39" s="78"/>
      <c r="EYR39" s="24"/>
      <c r="EYS39" s="26"/>
      <c r="EYT39" s="22"/>
      <c r="EYU39" s="22"/>
      <c r="EYV39" s="22"/>
      <c r="EYW39" s="22"/>
      <c r="EYX39" s="22"/>
      <c r="EYY39" s="34"/>
      <c r="EYZ39" s="35"/>
      <c r="EZA39" s="22"/>
      <c r="EZB39" s="22"/>
      <c r="EZC39" s="22"/>
      <c r="EZD39" s="35"/>
      <c r="EZE39" s="70"/>
      <c r="EZF39" s="24"/>
      <c r="EZG39" s="78"/>
      <c r="EZH39" s="78"/>
      <c r="EZI39" s="78"/>
      <c r="EZJ39" s="78"/>
      <c r="EZK39" s="24"/>
      <c r="EZL39" s="26"/>
      <c r="EZM39" s="22"/>
      <c r="EZN39" s="22"/>
      <c r="EZO39" s="22"/>
      <c r="EZP39" s="22"/>
      <c r="EZQ39" s="22"/>
      <c r="EZR39" s="34"/>
      <c r="EZS39" s="35"/>
      <c r="EZT39" s="22"/>
      <c r="EZU39" s="22"/>
      <c r="EZV39" s="22"/>
      <c r="EZW39" s="35"/>
      <c r="EZX39" s="70"/>
      <c r="EZY39" s="24"/>
      <c r="EZZ39" s="78"/>
      <c r="FAA39" s="78"/>
      <c r="FAB39" s="78"/>
      <c r="FAC39" s="78"/>
      <c r="FAD39" s="24"/>
      <c r="FAE39" s="26"/>
      <c r="FAF39" s="22"/>
      <c r="FAG39" s="22"/>
      <c r="FAH39" s="22"/>
      <c r="FAI39" s="22"/>
      <c r="FAJ39" s="22"/>
      <c r="FAK39" s="34"/>
      <c r="FAL39" s="35"/>
      <c r="FAM39" s="22"/>
      <c r="FAN39" s="22"/>
      <c r="FAO39" s="22"/>
      <c r="FAP39" s="35"/>
      <c r="FAQ39" s="70"/>
      <c r="FAR39" s="24"/>
      <c r="FAS39" s="78"/>
      <c r="FAT39" s="78"/>
      <c r="FAU39" s="78"/>
      <c r="FAV39" s="78"/>
      <c r="FAW39" s="24"/>
      <c r="FAX39" s="26"/>
      <c r="FAY39" s="22"/>
      <c r="FAZ39" s="22"/>
      <c r="FBA39" s="22"/>
      <c r="FBB39" s="22"/>
      <c r="FBC39" s="22"/>
      <c r="FBD39" s="34"/>
      <c r="FBE39" s="35"/>
      <c r="FBF39" s="22"/>
      <c r="FBG39" s="22"/>
      <c r="FBH39" s="22"/>
      <c r="FBI39" s="35"/>
      <c r="FBJ39" s="70"/>
      <c r="FBK39" s="24"/>
      <c r="FBL39" s="78"/>
      <c r="FBM39" s="78"/>
      <c r="FBN39" s="78"/>
      <c r="FBO39" s="78"/>
      <c r="FBP39" s="24"/>
      <c r="FBQ39" s="26"/>
      <c r="FBR39" s="22"/>
      <c r="FBS39" s="22"/>
      <c r="FBT39" s="22"/>
      <c r="FBU39" s="22"/>
      <c r="FBV39" s="22"/>
      <c r="FBW39" s="34"/>
      <c r="FBX39" s="35"/>
      <c r="FBY39" s="22"/>
      <c r="FBZ39" s="22"/>
      <c r="FCA39" s="22"/>
      <c r="FCB39" s="35"/>
      <c r="FCC39" s="70"/>
      <c r="FCD39" s="24"/>
      <c r="FCE39" s="78"/>
      <c r="FCF39" s="78"/>
      <c r="FCG39" s="78"/>
      <c r="FCH39" s="78"/>
      <c r="FCI39" s="24"/>
      <c r="FCJ39" s="26"/>
      <c r="FCK39" s="22"/>
      <c r="FCL39" s="22"/>
      <c r="FCM39" s="22"/>
      <c r="FCN39" s="22"/>
      <c r="FCO39" s="22"/>
      <c r="FCP39" s="34"/>
      <c r="FCQ39" s="35"/>
      <c r="FCR39" s="22"/>
      <c r="FCS39" s="22"/>
      <c r="FCT39" s="22"/>
      <c r="FCU39" s="35"/>
      <c r="FCV39" s="70"/>
      <c r="FCW39" s="24"/>
      <c r="FCX39" s="78"/>
      <c r="FCY39" s="78"/>
      <c r="FCZ39" s="78"/>
      <c r="FDA39" s="78"/>
      <c r="FDB39" s="24"/>
      <c r="FDC39" s="26"/>
      <c r="FDD39" s="22"/>
      <c r="FDE39" s="22"/>
      <c r="FDF39" s="22"/>
      <c r="FDG39" s="22"/>
      <c r="FDH39" s="22"/>
      <c r="FDI39" s="34"/>
      <c r="FDJ39" s="35"/>
      <c r="FDK39" s="22"/>
      <c r="FDL39" s="22"/>
      <c r="FDM39" s="22"/>
      <c r="FDN39" s="35"/>
      <c r="FDO39" s="70"/>
      <c r="FDP39" s="24"/>
      <c r="FDQ39" s="78"/>
      <c r="FDR39" s="78"/>
      <c r="FDS39" s="78"/>
      <c r="FDT39" s="78"/>
      <c r="FDU39" s="24"/>
      <c r="FDV39" s="26"/>
      <c r="FDW39" s="22"/>
      <c r="FDX39" s="22"/>
      <c r="FDY39" s="22"/>
      <c r="FDZ39" s="22"/>
      <c r="FEA39" s="22"/>
      <c r="FEB39" s="34"/>
      <c r="FEC39" s="35"/>
      <c r="FED39" s="22"/>
      <c r="FEE39" s="22"/>
      <c r="FEF39" s="22"/>
      <c r="FEG39" s="35"/>
      <c r="FEH39" s="70"/>
      <c r="FEI39" s="24"/>
      <c r="FEJ39" s="78"/>
      <c r="FEK39" s="78"/>
      <c r="FEL39" s="78"/>
      <c r="FEM39" s="78"/>
      <c r="FEN39" s="24"/>
      <c r="FEO39" s="26"/>
      <c r="FEP39" s="22"/>
      <c r="FEQ39" s="22"/>
      <c r="FER39" s="22"/>
      <c r="FES39" s="22"/>
      <c r="FET39" s="22"/>
      <c r="FEU39" s="34"/>
      <c r="FEV39" s="35"/>
      <c r="FEW39" s="22"/>
      <c r="FEX39" s="22"/>
      <c r="FEY39" s="22"/>
      <c r="FEZ39" s="35"/>
      <c r="FFA39" s="70"/>
      <c r="FFB39" s="24"/>
      <c r="FFC39" s="78"/>
      <c r="FFD39" s="78"/>
      <c r="FFE39" s="78"/>
      <c r="FFF39" s="78"/>
      <c r="FFG39" s="24"/>
      <c r="FFH39" s="26"/>
      <c r="FFI39" s="22"/>
      <c r="FFJ39" s="22"/>
      <c r="FFK39" s="22"/>
      <c r="FFL39" s="22"/>
      <c r="FFM39" s="22"/>
      <c r="FFN39" s="34"/>
      <c r="FFO39" s="35"/>
      <c r="FFP39" s="22"/>
      <c r="FFQ39" s="22"/>
      <c r="FFR39" s="22"/>
      <c r="FFS39" s="35"/>
      <c r="FFT39" s="70"/>
      <c r="FFU39" s="24"/>
      <c r="FFV39" s="78"/>
      <c r="FFW39" s="78"/>
      <c r="FFX39" s="78"/>
      <c r="FFY39" s="78"/>
      <c r="FFZ39" s="24"/>
      <c r="FGA39" s="26"/>
      <c r="FGB39" s="22"/>
      <c r="FGC39" s="22"/>
      <c r="FGD39" s="22"/>
      <c r="FGE39" s="22"/>
      <c r="FGF39" s="22"/>
      <c r="FGG39" s="34"/>
      <c r="FGH39" s="35"/>
      <c r="FGI39" s="22"/>
      <c r="FGJ39" s="22"/>
      <c r="FGK39" s="22"/>
      <c r="FGL39" s="35"/>
      <c r="FGM39" s="70"/>
      <c r="FGN39" s="24"/>
      <c r="FGO39" s="78"/>
      <c r="FGP39" s="78"/>
      <c r="FGQ39" s="78"/>
      <c r="FGR39" s="78"/>
      <c r="FGS39" s="24"/>
      <c r="FGT39" s="26"/>
      <c r="FGU39" s="22"/>
      <c r="FGV39" s="22"/>
      <c r="FGW39" s="22"/>
      <c r="FGX39" s="22"/>
      <c r="FGY39" s="22"/>
      <c r="FGZ39" s="34"/>
      <c r="FHA39" s="35"/>
      <c r="FHB39" s="22"/>
      <c r="FHC39" s="22"/>
      <c r="FHD39" s="22"/>
      <c r="FHE39" s="35"/>
      <c r="FHF39" s="70"/>
      <c r="FHG39" s="24"/>
      <c r="FHH39" s="78"/>
      <c r="FHI39" s="78"/>
      <c r="FHJ39" s="78"/>
      <c r="FHK39" s="78"/>
      <c r="FHL39" s="24"/>
      <c r="FHM39" s="26"/>
      <c r="FHN39" s="22"/>
      <c r="FHO39" s="22"/>
      <c r="FHP39" s="22"/>
      <c r="FHQ39" s="22"/>
      <c r="FHR39" s="22"/>
      <c r="FHS39" s="34"/>
      <c r="FHT39" s="35"/>
      <c r="FHU39" s="22"/>
      <c r="FHV39" s="22"/>
      <c r="FHW39" s="22"/>
      <c r="FHX39" s="35"/>
      <c r="FHY39" s="70"/>
      <c r="FHZ39" s="24"/>
      <c r="FIA39" s="78"/>
      <c r="FIB39" s="78"/>
      <c r="FIC39" s="78"/>
      <c r="FID39" s="78"/>
      <c r="FIE39" s="24"/>
      <c r="FIF39" s="26"/>
      <c r="FIG39" s="22"/>
      <c r="FIH39" s="22"/>
      <c r="FII39" s="22"/>
      <c r="FIJ39" s="22"/>
      <c r="FIK39" s="22"/>
      <c r="FIL39" s="34"/>
      <c r="FIM39" s="35"/>
      <c r="FIN39" s="22"/>
      <c r="FIO39" s="22"/>
      <c r="FIP39" s="22"/>
      <c r="FIQ39" s="35"/>
      <c r="FIR39" s="70"/>
      <c r="FIS39" s="24"/>
      <c r="FIT39" s="78"/>
      <c r="FIU39" s="78"/>
      <c r="FIV39" s="78"/>
      <c r="FIW39" s="78"/>
      <c r="FIX39" s="24"/>
      <c r="FIY39" s="26"/>
      <c r="FIZ39" s="22"/>
      <c r="FJA39" s="22"/>
      <c r="FJB39" s="22"/>
      <c r="FJC39" s="22"/>
      <c r="FJD39" s="22"/>
      <c r="FJE39" s="34"/>
      <c r="FJF39" s="35"/>
      <c r="FJG39" s="22"/>
      <c r="FJH39" s="22"/>
      <c r="FJI39" s="22"/>
      <c r="FJJ39" s="35"/>
      <c r="FJK39" s="70"/>
      <c r="FJL39" s="24"/>
      <c r="FJM39" s="78"/>
      <c r="FJN39" s="78"/>
      <c r="FJO39" s="78"/>
      <c r="FJP39" s="78"/>
      <c r="FJQ39" s="24"/>
      <c r="FJR39" s="26"/>
      <c r="FJS39" s="22"/>
      <c r="FJT39" s="22"/>
      <c r="FJU39" s="22"/>
      <c r="FJV39" s="22"/>
      <c r="FJW39" s="22"/>
      <c r="FJX39" s="34"/>
      <c r="FJY39" s="35"/>
      <c r="FJZ39" s="22"/>
      <c r="FKA39" s="22"/>
      <c r="FKB39" s="22"/>
      <c r="FKC39" s="35"/>
      <c r="FKD39" s="70"/>
      <c r="FKE39" s="24"/>
      <c r="FKF39" s="78"/>
      <c r="FKG39" s="78"/>
      <c r="FKH39" s="78"/>
      <c r="FKI39" s="78"/>
      <c r="FKJ39" s="24"/>
      <c r="FKK39" s="26"/>
      <c r="FKL39" s="22"/>
      <c r="FKM39" s="22"/>
      <c r="FKN39" s="22"/>
      <c r="FKO39" s="22"/>
      <c r="FKP39" s="22"/>
      <c r="FKQ39" s="34"/>
      <c r="FKR39" s="35"/>
      <c r="FKS39" s="22"/>
      <c r="FKT39" s="22"/>
      <c r="FKU39" s="22"/>
      <c r="FKV39" s="35"/>
      <c r="FKW39" s="70"/>
      <c r="FKX39" s="24"/>
      <c r="FKY39" s="78"/>
      <c r="FKZ39" s="78"/>
      <c r="FLA39" s="78"/>
      <c r="FLB39" s="78"/>
      <c r="FLC39" s="24"/>
      <c r="FLD39" s="26"/>
      <c r="FLE39" s="22"/>
      <c r="FLF39" s="22"/>
      <c r="FLG39" s="22"/>
      <c r="FLH39" s="22"/>
      <c r="FLI39" s="22"/>
      <c r="FLJ39" s="34"/>
      <c r="FLK39" s="35"/>
      <c r="FLL39" s="22"/>
      <c r="FLM39" s="22"/>
      <c r="FLN39" s="22"/>
      <c r="FLO39" s="35"/>
      <c r="FLP39" s="70"/>
      <c r="FLQ39" s="24"/>
      <c r="FLR39" s="78"/>
      <c r="FLS39" s="78"/>
      <c r="FLT39" s="78"/>
      <c r="FLU39" s="78"/>
      <c r="FLV39" s="24"/>
      <c r="FLW39" s="26"/>
      <c r="FLX39" s="22"/>
      <c r="FLY39" s="22"/>
      <c r="FLZ39" s="22"/>
      <c r="FMA39" s="22"/>
      <c r="FMB39" s="22"/>
      <c r="FMC39" s="34"/>
      <c r="FMD39" s="35"/>
      <c r="FME39" s="22"/>
      <c r="FMF39" s="22"/>
      <c r="FMG39" s="22"/>
      <c r="FMH39" s="35"/>
      <c r="FMI39" s="70"/>
      <c r="FMJ39" s="24"/>
      <c r="FMK39" s="78"/>
      <c r="FML39" s="78"/>
      <c r="FMM39" s="78"/>
      <c r="FMN39" s="78"/>
      <c r="FMO39" s="24"/>
      <c r="FMP39" s="26"/>
      <c r="FMQ39" s="22"/>
      <c r="FMR39" s="22"/>
      <c r="FMS39" s="22"/>
      <c r="FMT39" s="22"/>
      <c r="FMU39" s="22"/>
      <c r="FMV39" s="34"/>
      <c r="FMW39" s="35"/>
      <c r="FMX39" s="22"/>
      <c r="FMY39" s="22"/>
      <c r="FMZ39" s="22"/>
      <c r="FNA39" s="35"/>
      <c r="FNB39" s="70"/>
      <c r="FNC39" s="24"/>
      <c r="FND39" s="78"/>
      <c r="FNE39" s="78"/>
      <c r="FNF39" s="78"/>
      <c r="FNG39" s="78"/>
      <c r="FNH39" s="24"/>
      <c r="FNI39" s="26"/>
      <c r="FNJ39" s="22"/>
      <c r="FNK39" s="22"/>
      <c r="FNL39" s="22"/>
      <c r="FNM39" s="22"/>
      <c r="FNN39" s="22"/>
      <c r="FNO39" s="34"/>
      <c r="FNP39" s="35"/>
      <c r="FNQ39" s="22"/>
      <c r="FNR39" s="22"/>
      <c r="FNS39" s="22"/>
      <c r="FNT39" s="35"/>
      <c r="FNU39" s="70"/>
      <c r="FNV39" s="24"/>
      <c r="FNW39" s="78"/>
      <c r="FNX39" s="78"/>
      <c r="FNY39" s="78"/>
      <c r="FNZ39" s="78"/>
      <c r="FOA39" s="24"/>
      <c r="FOB39" s="26"/>
      <c r="FOC39" s="22"/>
      <c r="FOD39" s="22"/>
      <c r="FOE39" s="22"/>
      <c r="FOF39" s="22"/>
      <c r="FOG39" s="22"/>
      <c r="FOH39" s="34"/>
      <c r="FOI39" s="35"/>
      <c r="FOJ39" s="22"/>
      <c r="FOK39" s="22"/>
      <c r="FOL39" s="22"/>
      <c r="FOM39" s="35"/>
      <c r="FON39" s="70"/>
      <c r="FOO39" s="24"/>
      <c r="FOP39" s="78"/>
      <c r="FOQ39" s="78"/>
      <c r="FOR39" s="78"/>
      <c r="FOS39" s="78"/>
      <c r="FOT39" s="24"/>
      <c r="FOU39" s="26"/>
      <c r="FOV39" s="22"/>
      <c r="FOW39" s="22"/>
      <c r="FOX39" s="22"/>
      <c r="FOY39" s="22"/>
      <c r="FOZ39" s="22"/>
      <c r="FPA39" s="34"/>
      <c r="FPB39" s="35"/>
      <c r="FPC39" s="22"/>
      <c r="FPD39" s="22"/>
      <c r="FPE39" s="22"/>
      <c r="FPF39" s="35"/>
      <c r="FPG39" s="70"/>
      <c r="FPH39" s="24"/>
      <c r="FPI39" s="78"/>
      <c r="FPJ39" s="78"/>
      <c r="FPK39" s="78"/>
      <c r="FPL39" s="78"/>
      <c r="FPM39" s="24"/>
      <c r="FPN39" s="26"/>
      <c r="FPO39" s="22"/>
      <c r="FPP39" s="22"/>
      <c r="FPQ39" s="22"/>
      <c r="FPR39" s="22"/>
      <c r="FPS39" s="22"/>
      <c r="FPT39" s="34"/>
      <c r="FPU39" s="35"/>
      <c r="FPV39" s="22"/>
      <c r="FPW39" s="22"/>
      <c r="FPX39" s="22"/>
      <c r="FPY39" s="35"/>
      <c r="FPZ39" s="70"/>
      <c r="FQA39" s="24"/>
      <c r="FQB39" s="78"/>
      <c r="FQC39" s="78"/>
      <c r="FQD39" s="78"/>
      <c r="FQE39" s="78"/>
      <c r="FQF39" s="24"/>
      <c r="FQG39" s="26"/>
      <c r="FQH39" s="22"/>
      <c r="FQI39" s="22"/>
      <c r="FQJ39" s="22"/>
      <c r="FQK39" s="22"/>
      <c r="FQL39" s="22"/>
      <c r="FQM39" s="34"/>
      <c r="FQN39" s="35"/>
      <c r="FQO39" s="22"/>
      <c r="FQP39" s="22"/>
      <c r="FQQ39" s="22"/>
      <c r="FQR39" s="35"/>
      <c r="FQS39" s="70"/>
      <c r="FQT39" s="24"/>
      <c r="FQU39" s="78"/>
      <c r="FQV39" s="78"/>
      <c r="FQW39" s="78"/>
      <c r="FQX39" s="78"/>
      <c r="FQY39" s="24"/>
      <c r="FQZ39" s="26"/>
      <c r="FRA39" s="22"/>
      <c r="FRB39" s="22"/>
      <c r="FRC39" s="22"/>
      <c r="FRD39" s="22"/>
      <c r="FRE39" s="22"/>
      <c r="FRF39" s="34"/>
      <c r="FRG39" s="35"/>
      <c r="FRH39" s="22"/>
      <c r="FRI39" s="22"/>
      <c r="FRJ39" s="22"/>
      <c r="FRK39" s="35"/>
      <c r="FRL39" s="70"/>
      <c r="FRM39" s="24"/>
      <c r="FRN39" s="78"/>
      <c r="FRO39" s="78"/>
      <c r="FRP39" s="78"/>
      <c r="FRQ39" s="78"/>
      <c r="FRR39" s="24"/>
      <c r="FRS39" s="26"/>
      <c r="FRT39" s="22"/>
      <c r="FRU39" s="22"/>
      <c r="FRV39" s="22"/>
      <c r="FRW39" s="22"/>
      <c r="FRX39" s="22"/>
      <c r="FRY39" s="34"/>
      <c r="FRZ39" s="35"/>
      <c r="FSA39" s="22"/>
      <c r="FSB39" s="22"/>
      <c r="FSC39" s="22"/>
      <c r="FSD39" s="35"/>
      <c r="FSE39" s="70"/>
      <c r="FSF39" s="24"/>
      <c r="FSG39" s="78"/>
      <c r="FSH39" s="78"/>
      <c r="FSI39" s="78"/>
      <c r="FSJ39" s="78"/>
      <c r="FSK39" s="24"/>
      <c r="FSL39" s="26"/>
      <c r="FSM39" s="22"/>
      <c r="FSN39" s="22"/>
      <c r="FSO39" s="22"/>
      <c r="FSP39" s="22"/>
      <c r="FSQ39" s="22"/>
      <c r="FSR39" s="34"/>
      <c r="FSS39" s="35"/>
      <c r="FST39" s="22"/>
      <c r="FSU39" s="22"/>
      <c r="FSV39" s="22"/>
      <c r="FSW39" s="35"/>
      <c r="FSX39" s="70"/>
      <c r="FSY39" s="24"/>
      <c r="FSZ39" s="78"/>
      <c r="FTA39" s="78"/>
      <c r="FTB39" s="78"/>
      <c r="FTC39" s="78"/>
      <c r="FTD39" s="24"/>
      <c r="FTE39" s="26"/>
      <c r="FTF39" s="22"/>
      <c r="FTG39" s="22"/>
      <c r="FTH39" s="22"/>
      <c r="FTI39" s="22"/>
      <c r="FTJ39" s="22"/>
      <c r="FTK39" s="34"/>
      <c r="FTL39" s="35"/>
      <c r="FTM39" s="22"/>
      <c r="FTN39" s="22"/>
      <c r="FTO39" s="22"/>
      <c r="FTP39" s="35"/>
      <c r="FTQ39" s="70"/>
      <c r="FTR39" s="24"/>
      <c r="FTS39" s="78"/>
      <c r="FTT39" s="78"/>
      <c r="FTU39" s="78"/>
      <c r="FTV39" s="78"/>
      <c r="FTW39" s="24"/>
      <c r="FTX39" s="26"/>
      <c r="FTY39" s="22"/>
      <c r="FTZ39" s="22"/>
      <c r="FUA39" s="22"/>
      <c r="FUB39" s="22"/>
      <c r="FUC39" s="22"/>
      <c r="FUD39" s="34"/>
      <c r="FUE39" s="35"/>
      <c r="FUF39" s="22"/>
      <c r="FUG39" s="22"/>
      <c r="FUH39" s="22"/>
      <c r="FUI39" s="35"/>
      <c r="FUJ39" s="70"/>
      <c r="FUK39" s="24"/>
      <c r="FUL39" s="78"/>
      <c r="FUM39" s="78"/>
      <c r="FUN39" s="78"/>
      <c r="FUO39" s="78"/>
      <c r="FUP39" s="24"/>
      <c r="FUQ39" s="26"/>
      <c r="FUR39" s="22"/>
      <c r="FUS39" s="22"/>
      <c r="FUT39" s="22"/>
      <c r="FUU39" s="22"/>
      <c r="FUV39" s="22"/>
      <c r="FUW39" s="34"/>
      <c r="FUX39" s="35"/>
      <c r="FUY39" s="22"/>
      <c r="FUZ39" s="22"/>
      <c r="FVA39" s="22"/>
      <c r="FVB39" s="35"/>
      <c r="FVC39" s="70"/>
      <c r="FVD39" s="24"/>
      <c r="FVE39" s="78"/>
      <c r="FVF39" s="78"/>
      <c r="FVG39" s="78"/>
      <c r="FVH39" s="78"/>
      <c r="FVI39" s="24"/>
      <c r="FVJ39" s="26"/>
      <c r="FVK39" s="22"/>
      <c r="FVL39" s="22"/>
      <c r="FVM39" s="22"/>
      <c r="FVN39" s="22"/>
      <c r="FVO39" s="22"/>
      <c r="FVP39" s="34"/>
      <c r="FVQ39" s="35"/>
      <c r="FVR39" s="22"/>
      <c r="FVS39" s="22"/>
      <c r="FVT39" s="22"/>
      <c r="FVU39" s="35"/>
      <c r="FVV39" s="70"/>
      <c r="FVW39" s="24"/>
      <c r="FVX39" s="78"/>
      <c r="FVY39" s="78"/>
      <c r="FVZ39" s="78"/>
      <c r="FWA39" s="78"/>
      <c r="FWB39" s="24"/>
      <c r="FWC39" s="26"/>
      <c r="FWD39" s="22"/>
      <c r="FWE39" s="22"/>
      <c r="FWF39" s="22"/>
      <c r="FWG39" s="22"/>
      <c r="FWH39" s="22"/>
      <c r="FWI39" s="34"/>
      <c r="FWJ39" s="35"/>
      <c r="FWK39" s="22"/>
      <c r="FWL39" s="22"/>
      <c r="FWM39" s="22"/>
      <c r="FWN39" s="35"/>
      <c r="FWO39" s="70"/>
      <c r="FWP39" s="24"/>
      <c r="FWQ39" s="78"/>
      <c r="FWR39" s="78"/>
      <c r="FWS39" s="78"/>
      <c r="FWT39" s="78"/>
      <c r="FWU39" s="24"/>
      <c r="FWV39" s="26"/>
      <c r="FWW39" s="22"/>
      <c r="FWX39" s="22"/>
      <c r="FWY39" s="22"/>
      <c r="FWZ39" s="22"/>
      <c r="FXA39" s="22"/>
      <c r="FXB39" s="34"/>
      <c r="FXC39" s="35"/>
      <c r="FXD39" s="22"/>
      <c r="FXE39" s="22"/>
      <c r="FXF39" s="22"/>
      <c r="FXG39" s="35"/>
      <c r="FXH39" s="70"/>
      <c r="FXI39" s="24"/>
      <c r="FXJ39" s="78"/>
      <c r="FXK39" s="78"/>
      <c r="FXL39" s="78"/>
      <c r="FXM39" s="78"/>
      <c r="FXN39" s="24"/>
      <c r="FXO39" s="26"/>
      <c r="FXP39" s="22"/>
      <c r="FXQ39" s="22"/>
      <c r="FXR39" s="22"/>
      <c r="FXS39" s="22"/>
      <c r="FXT39" s="22"/>
      <c r="FXU39" s="34"/>
      <c r="FXV39" s="35"/>
      <c r="FXW39" s="22"/>
      <c r="FXX39" s="22"/>
      <c r="FXY39" s="22"/>
      <c r="FXZ39" s="35"/>
      <c r="FYA39" s="70"/>
      <c r="FYB39" s="24"/>
      <c r="FYC39" s="78"/>
      <c r="FYD39" s="78"/>
      <c r="FYE39" s="78"/>
      <c r="FYF39" s="78"/>
      <c r="FYG39" s="24"/>
      <c r="FYH39" s="26"/>
      <c r="FYI39" s="22"/>
      <c r="FYJ39" s="22"/>
      <c r="FYK39" s="22"/>
      <c r="FYL39" s="22"/>
      <c r="FYM39" s="22"/>
      <c r="FYN39" s="34"/>
      <c r="FYO39" s="35"/>
      <c r="FYP39" s="22"/>
      <c r="FYQ39" s="22"/>
      <c r="FYR39" s="22"/>
      <c r="FYS39" s="35"/>
      <c r="FYT39" s="70"/>
      <c r="FYU39" s="24"/>
      <c r="FYV39" s="78"/>
      <c r="FYW39" s="78"/>
      <c r="FYX39" s="78"/>
      <c r="FYY39" s="78"/>
      <c r="FYZ39" s="24"/>
      <c r="FZA39" s="26"/>
      <c r="FZB39" s="22"/>
      <c r="FZC39" s="22"/>
      <c r="FZD39" s="22"/>
      <c r="FZE39" s="22"/>
      <c r="FZF39" s="22"/>
      <c r="FZG39" s="34"/>
      <c r="FZH39" s="35"/>
      <c r="FZI39" s="22"/>
      <c r="FZJ39" s="22"/>
      <c r="FZK39" s="22"/>
      <c r="FZL39" s="35"/>
      <c r="FZM39" s="70"/>
      <c r="FZN39" s="24"/>
      <c r="FZO39" s="78"/>
      <c r="FZP39" s="78"/>
      <c r="FZQ39" s="78"/>
      <c r="FZR39" s="78"/>
      <c r="FZS39" s="24"/>
      <c r="FZT39" s="26"/>
      <c r="FZU39" s="22"/>
      <c r="FZV39" s="22"/>
      <c r="FZW39" s="22"/>
      <c r="FZX39" s="22"/>
      <c r="FZY39" s="22"/>
      <c r="FZZ39" s="34"/>
      <c r="GAA39" s="35"/>
      <c r="GAB39" s="22"/>
      <c r="GAC39" s="22"/>
      <c r="GAD39" s="22"/>
      <c r="GAE39" s="35"/>
      <c r="GAF39" s="70"/>
      <c r="GAG39" s="24"/>
      <c r="GAH39" s="78"/>
      <c r="GAI39" s="78"/>
      <c r="GAJ39" s="78"/>
      <c r="GAK39" s="78"/>
      <c r="GAL39" s="24"/>
      <c r="GAM39" s="26"/>
      <c r="GAN39" s="22"/>
      <c r="GAO39" s="22"/>
      <c r="GAP39" s="22"/>
      <c r="GAQ39" s="22"/>
      <c r="GAR39" s="22"/>
      <c r="GAS39" s="34"/>
      <c r="GAT39" s="35"/>
      <c r="GAU39" s="22"/>
      <c r="GAV39" s="22"/>
      <c r="GAW39" s="22"/>
      <c r="GAX39" s="35"/>
      <c r="GAY39" s="70"/>
      <c r="GAZ39" s="24"/>
      <c r="GBA39" s="78"/>
      <c r="GBB39" s="78"/>
      <c r="GBC39" s="78"/>
      <c r="GBD39" s="78"/>
      <c r="GBE39" s="24"/>
      <c r="GBF39" s="26"/>
      <c r="GBG39" s="22"/>
      <c r="GBH39" s="22"/>
      <c r="GBI39" s="22"/>
      <c r="GBJ39" s="22"/>
      <c r="GBK39" s="22"/>
      <c r="GBL39" s="34"/>
      <c r="GBM39" s="35"/>
      <c r="GBN39" s="22"/>
      <c r="GBO39" s="22"/>
      <c r="GBP39" s="22"/>
      <c r="GBQ39" s="35"/>
      <c r="GBR39" s="70"/>
      <c r="GBS39" s="24"/>
      <c r="GBT39" s="78"/>
      <c r="GBU39" s="78"/>
      <c r="GBV39" s="78"/>
      <c r="GBW39" s="78"/>
      <c r="GBX39" s="24"/>
      <c r="GBY39" s="26"/>
      <c r="GBZ39" s="22"/>
      <c r="GCA39" s="22"/>
      <c r="GCB39" s="22"/>
      <c r="GCC39" s="22"/>
      <c r="GCD39" s="22"/>
      <c r="GCE39" s="34"/>
      <c r="GCF39" s="35"/>
      <c r="GCG39" s="22"/>
      <c r="GCH39" s="22"/>
      <c r="GCI39" s="22"/>
      <c r="GCJ39" s="35"/>
      <c r="GCK39" s="70"/>
      <c r="GCL39" s="24"/>
      <c r="GCM39" s="78"/>
      <c r="GCN39" s="78"/>
      <c r="GCO39" s="78"/>
      <c r="GCP39" s="78"/>
      <c r="GCQ39" s="24"/>
      <c r="GCR39" s="26"/>
      <c r="GCS39" s="22"/>
      <c r="GCT39" s="22"/>
      <c r="GCU39" s="22"/>
      <c r="GCV39" s="22"/>
      <c r="GCW39" s="22"/>
      <c r="GCX39" s="34"/>
      <c r="GCY39" s="35"/>
      <c r="GCZ39" s="22"/>
      <c r="GDA39" s="22"/>
      <c r="GDB39" s="22"/>
      <c r="GDC39" s="35"/>
      <c r="GDD39" s="70"/>
      <c r="GDE39" s="24"/>
      <c r="GDF39" s="78"/>
      <c r="GDG39" s="78"/>
      <c r="GDH39" s="78"/>
      <c r="GDI39" s="78"/>
      <c r="GDJ39" s="24"/>
      <c r="GDK39" s="26"/>
      <c r="GDL39" s="22"/>
      <c r="GDM39" s="22"/>
      <c r="GDN39" s="22"/>
      <c r="GDO39" s="22"/>
      <c r="GDP39" s="22"/>
      <c r="GDQ39" s="34"/>
      <c r="GDR39" s="35"/>
      <c r="GDS39" s="22"/>
      <c r="GDT39" s="22"/>
      <c r="GDU39" s="22"/>
      <c r="GDV39" s="35"/>
      <c r="GDW39" s="70"/>
      <c r="GDX39" s="24"/>
      <c r="GDY39" s="78"/>
      <c r="GDZ39" s="78"/>
      <c r="GEA39" s="78"/>
      <c r="GEB39" s="78"/>
      <c r="GEC39" s="24"/>
      <c r="GED39" s="26"/>
      <c r="GEE39" s="22"/>
      <c r="GEF39" s="22"/>
      <c r="GEG39" s="22"/>
      <c r="GEH39" s="22"/>
      <c r="GEI39" s="22"/>
      <c r="GEJ39" s="34"/>
      <c r="GEK39" s="35"/>
      <c r="GEL39" s="22"/>
      <c r="GEM39" s="22"/>
      <c r="GEN39" s="22"/>
      <c r="GEO39" s="35"/>
      <c r="GEP39" s="70"/>
      <c r="GEQ39" s="24"/>
      <c r="GER39" s="78"/>
      <c r="GES39" s="78"/>
      <c r="GET39" s="78"/>
      <c r="GEU39" s="78"/>
      <c r="GEV39" s="24"/>
      <c r="GEW39" s="26"/>
      <c r="GEX39" s="22"/>
      <c r="GEY39" s="22"/>
      <c r="GEZ39" s="22"/>
      <c r="GFA39" s="22"/>
      <c r="GFB39" s="22"/>
      <c r="GFC39" s="34"/>
      <c r="GFD39" s="35"/>
      <c r="GFE39" s="22"/>
      <c r="GFF39" s="22"/>
      <c r="GFG39" s="22"/>
      <c r="GFH39" s="35"/>
      <c r="GFI39" s="70"/>
      <c r="GFJ39" s="24"/>
      <c r="GFK39" s="78"/>
      <c r="GFL39" s="78"/>
      <c r="GFM39" s="78"/>
      <c r="GFN39" s="78"/>
      <c r="GFO39" s="24"/>
      <c r="GFP39" s="26"/>
      <c r="GFQ39" s="22"/>
      <c r="GFR39" s="22"/>
      <c r="GFS39" s="22"/>
      <c r="GFT39" s="22"/>
      <c r="GFU39" s="22"/>
      <c r="GFV39" s="34"/>
      <c r="GFW39" s="35"/>
      <c r="GFX39" s="22"/>
      <c r="GFY39" s="22"/>
      <c r="GFZ39" s="22"/>
      <c r="GGA39" s="35"/>
      <c r="GGB39" s="70"/>
      <c r="GGC39" s="24"/>
      <c r="GGD39" s="78"/>
      <c r="GGE39" s="78"/>
      <c r="GGF39" s="78"/>
      <c r="GGG39" s="78"/>
      <c r="GGH39" s="24"/>
      <c r="GGI39" s="26"/>
      <c r="GGJ39" s="22"/>
      <c r="GGK39" s="22"/>
      <c r="GGL39" s="22"/>
      <c r="GGM39" s="22"/>
      <c r="GGN39" s="22"/>
      <c r="GGO39" s="34"/>
      <c r="GGP39" s="35"/>
      <c r="GGQ39" s="22"/>
      <c r="GGR39" s="22"/>
      <c r="GGS39" s="22"/>
      <c r="GGT39" s="35"/>
      <c r="GGU39" s="70"/>
      <c r="GGV39" s="24"/>
      <c r="GGW39" s="78"/>
      <c r="GGX39" s="78"/>
      <c r="GGY39" s="78"/>
      <c r="GGZ39" s="78"/>
      <c r="GHA39" s="24"/>
      <c r="GHB39" s="26"/>
      <c r="GHC39" s="22"/>
      <c r="GHD39" s="22"/>
      <c r="GHE39" s="22"/>
      <c r="GHF39" s="22"/>
      <c r="GHG39" s="22"/>
      <c r="GHH39" s="34"/>
      <c r="GHI39" s="35"/>
      <c r="GHJ39" s="22"/>
      <c r="GHK39" s="22"/>
      <c r="GHL39" s="22"/>
      <c r="GHM39" s="35"/>
      <c r="GHN39" s="70"/>
      <c r="GHO39" s="24"/>
      <c r="GHP39" s="78"/>
      <c r="GHQ39" s="78"/>
      <c r="GHR39" s="78"/>
      <c r="GHS39" s="78"/>
      <c r="GHT39" s="24"/>
      <c r="GHU39" s="26"/>
      <c r="GHV39" s="22"/>
      <c r="GHW39" s="22"/>
      <c r="GHX39" s="22"/>
      <c r="GHY39" s="22"/>
      <c r="GHZ39" s="22"/>
      <c r="GIA39" s="34"/>
      <c r="GIB39" s="35"/>
      <c r="GIC39" s="22"/>
      <c r="GID39" s="22"/>
      <c r="GIE39" s="22"/>
      <c r="GIF39" s="35"/>
      <c r="GIG39" s="70"/>
      <c r="GIH39" s="24"/>
      <c r="GII39" s="78"/>
      <c r="GIJ39" s="78"/>
      <c r="GIK39" s="78"/>
      <c r="GIL39" s="78"/>
      <c r="GIM39" s="24"/>
      <c r="GIN39" s="26"/>
      <c r="GIO39" s="22"/>
      <c r="GIP39" s="22"/>
      <c r="GIQ39" s="22"/>
      <c r="GIR39" s="22"/>
      <c r="GIS39" s="22"/>
      <c r="GIT39" s="34"/>
      <c r="GIU39" s="35"/>
      <c r="GIV39" s="22"/>
      <c r="GIW39" s="22"/>
      <c r="GIX39" s="22"/>
      <c r="GIY39" s="35"/>
      <c r="GIZ39" s="70"/>
      <c r="GJA39" s="24"/>
      <c r="GJB39" s="78"/>
      <c r="GJC39" s="78"/>
      <c r="GJD39" s="78"/>
      <c r="GJE39" s="78"/>
      <c r="GJF39" s="24"/>
      <c r="GJG39" s="26"/>
      <c r="GJH39" s="22"/>
      <c r="GJI39" s="22"/>
      <c r="GJJ39" s="22"/>
      <c r="GJK39" s="22"/>
      <c r="GJL39" s="22"/>
      <c r="GJM39" s="34"/>
      <c r="GJN39" s="35"/>
      <c r="GJO39" s="22"/>
      <c r="GJP39" s="22"/>
      <c r="GJQ39" s="22"/>
      <c r="GJR39" s="35"/>
      <c r="GJS39" s="70"/>
      <c r="GJT39" s="24"/>
      <c r="GJU39" s="78"/>
      <c r="GJV39" s="78"/>
      <c r="GJW39" s="78"/>
      <c r="GJX39" s="78"/>
      <c r="GJY39" s="24"/>
      <c r="GJZ39" s="26"/>
      <c r="GKA39" s="22"/>
      <c r="GKB39" s="22"/>
      <c r="GKC39" s="22"/>
      <c r="GKD39" s="22"/>
      <c r="GKE39" s="22"/>
      <c r="GKF39" s="34"/>
      <c r="GKG39" s="35"/>
      <c r="GKH39" s="22"/>
      <c r="GKI39" s="22"/>
      <c r="GKJ39" s="22"/>
      <c r="GKK39" s="35"/>
      <c r="GKL39" s="70"/>
      <c r="GKM39" s="24"/>
      <c r="GKN39" s="78"/>
      <c r="GKO39" s="78"/>
      <c r="GKP39" s="78"/>
      <c r="GKQ39" s="78"/>
      <c r="GKR39" s="24"/>
      <c r="GKS39" s="26"/>
      <c r="GKT39" s="22"/>
      <c r="GKU39" s="22"/>
      <c r="GKV39" s="22"/>
      <c r="GKW39" s="22"/>
      <c r="GKX39" s="22"/>
      <c r="GKY39" s="34"/>
      <c r="GKZ39" s="35"/>
      <c r="GLA39" s="22"/>
      <c r="GLB39" s="22"/>
      <c r="GLC39" s="22"/>
      <c r="GLD39" s="35"/>
      <c r="GLE39" s="70"/>
      <c r="GLF39" s="24"/>
      <c r="GLG39" s="78"/>
      <c r="GLH39" s="78"/>
      <c r="GLI39" s="78"/>
      <c r="GLJ39" s="78"/>
      <c r="GLK39" s="24"/>
      <c r="GLL39" s="26"/>
      <c r="GLM39" s="22"/>
      <c r="GLN39" s="22"/>
      <c r="GLO39" s="22"/>
      <c r="GLP39" s="22"/>
      <c r="GLQ39" s="22"/>
      <c r="GLR39" s="34"/>
      <c r="GLS39" s="35"/>
      <c r="GLT39" s="22"/>
      <c r="GLU39" s="22"/>
      <c r="GLV39" s="22"/>
      <c r="GLW39" s="35"/>
      <c r="GLX39" s="70"/>
      <c r="GLY39" s="24"/>
      <c r="GLZ39" s="78"/>
      <c r="GMA39" s="78"/>
      <c r="GMB39" s="78"/>
      <c r="GMC39" s="78"/>
      <c r="GMD39" s="24"/>
      <c r="GME39" s="26"/>
      <c r="GMF39" s="22"/>
      <c r="GMG39" s="22"/>
      <c r="GMH39" s="22"/>
      <c r="GMI39" s="22"/>
      <c r="GMJ39" s="22"/>
      <c r="GMK39" s="34"/>
      <c r="GML39" s="35"/>
      <c r="GMM39" s="22"/>
      <c r="GMN39" s="22"/>
      <c r="GMO39" s="22"/>
      <c r="GMP39" s="35"/>
      <c r="GMQ39" s="70"/>
      <c r="GMR39" s="24"/>
      <c r="GMS39" s="78"/>
      <c r="GMT39" s="78"/>
      <c r="GMU39" s="78"/>
      <c r="GMV39" s="78"/>
      <c r="GMW39" s="24"/>
      <c r="GMX39" s="26"/>
      <c r="GMY39" s="22"/>
      <c r="GMZ39" s="22"/>
      <c r="GNA39" s="22"/>
      <c r="GNB39" s="22"/>
      <c r="GNC39" s="22"/>
      <c r="GND39" s="34"/>
      <c r="GNE39" s="35"/>
      <c r="GNF39" s="22"/>
      <c r="GNG39" s="22"/>
      <c r="GNH39" s="22"/>
      <c r="GNI39" s="35"/>
      <c r="GNJ39" s="70"/>
      <c r="GNK39" s="24"/>
      <c r="GNL39" s="78"/>
      <c r="GNM39" s="78"/>
      <c r="GNN39" s="78"/>
      <c r="GNO39" s="78"/>
      <c r="GNP39" s="24"/>
      <c r="GNQ39" s="26"/>
      <c r="GNR39" s="22"/>
      <c r="GNS39" s="22"/>
      <c r="GNT39" s="22"/>
      <c r="GNU39" s="22"/>
      <c r="GNV39" s="22"/>
      <c r="GNW39" s="34"/>
      <c r="GNX39" s="35"/>
      <c r="GNY39" s="22"/>
      <c r="GNZ39" s="22"/>
      <c r="GOA39" s="22"/>
      <c r="GOB39" s="35"/>
      <c r="GOC39" s="70"/>
      <c r="GOD39" s="24"/>
      <c r="GOE39" s="78"/>
      <c r="GOF39" s="78"/>
      <c r="GOG39" s="78"/>
      <c r="GOH39" s="78"/>
      <c r="GOI39" s="24"/>
      <c r="GOJ39" s="26"/>
      <c r="GOK39" s="22"/>
      <c r="GOL39" s="22"/>
      <c r="GOM39" s="22"/>
      <c r="GON39" s="22"/>
      <c r="GOO39" s="22"/>
      <c r="GOP39" s="34"/>
      <c r="GOQ39" s="35"/>
      <c r="GOR39" s="22"/>
      <c r="GOS39" s="22"/>
      <c r="GOT39" s="22"/>
      <c r="GOU39" s="35"/>
      <c r="GOV39" s="70"/>
      <c r="GOW39" s="24"/>
      <c r="GOX39" s="78"/>
      <c r="GOY39" s="78"/>
      <c r="GOZ39" s="78"/>
      <c r="GPA39" s="78"/>
      <c r="GPB39" s="24"/>
      <c r="GPC39" s="26"/>
      <c r="GPD39" s="22"/>
      <c r="GPE39" s="22"/>
      <c r="GPF39" s="22"/>
      <c r="GPG39" s="22"/>
      <c r="GPH39" s="22"/>
      <c r="GPI39" s="34"/>
      <c r="GPJ39" s="35"/>
      <c r="GPK39" s="22"/>
      <c r="GPL39" s="22"/>
      <c r="GPM39" s="22"/>
      <c r="GPN39" s="35"/>
      <c r="GPO39" s="70"/>
      <c r="GPP39" s="24"/>
      <c r="GPQ39" s="78"/>
      <c r="GPR39" s="78"/>
      <c r="GPS39" s="78"/>
      <c r="GPT39" s="78"/>
      <c r="GPU39" s="24"/>
      <c r="GPV39" s="26"/>
      <c r="GPW39" s="22"/>
      <c r="GPX39" s="22"/>
      <c r="GPY39" s="22"/>
      <c r="GPZ39" s="22"/>
      <c r="GQA39" s="22"/>
      <c r="GQB39" s="34"/>
      <c r="GQC39" s="35"/>
      <c r="GQD39" s="22"/>
      <c r="GQE39" s="22"/>
      <c r="GQF39" s="22"/>
      <c r="GQG39" s="35"/>
      <c r="GQH39" s="70"/>
      <c r="GQI39" s="24"/>
      <c r="GQJ39" s="78"/>
      <c r="GQK39" s="78"/>
      <c r="GQL39" s="78"/>
      <c r="GQM39" s="78"/>
      <c r="GQN39" s="24"/>
      <c r="GQO39" s="26"/>
      <c r="GQP39" s="22"/>
      <c r="GQQ39" s="22"/>
      <c r="GQR39" s="22"/>
      <c r="GQS39" s="22"/>
      <c r="GQT39" s="22"/>
      <c r="GQU39" s="34"/>
      <c r="GQV39" s="35"/>
      <c r="GQW39" s="22"/>
      <c r="GQX39" s="22"/>
      <c r="GQY39" s="22"/>
      <c r="GQZ39" s="35"/>
      <c r="GRA39" s="70"/>
      <c r="GRB39" s="24"/>
      <c r="GRC39" s="78"/>
      <c r="GRD39" s="78"/>
      <c r="GRE39" s="78"/>
      <c r="GRF39" s="78"/>
      <c r="GRG39" s="24"/>
      <c r="GRH39" s="26"/>
      <c r="GRI39" s="22"/>
      <c r="GRJ39" s="22"/>
      <c r="GRK39" s="22"/>
      <c r="GRL39" s="22"/>
      <c r="GRM39" s="22"/>
      <c r="GRN39" s="34"/>
      <c r="GRO39" s="35"/>
      <c r="GRP39" s="22"/>
      <c r="GRQ39" s="22"/>
      <c r="GRR39" s="22"/>
      <c r="GRS39" s="35"/>
      <c r="GRT39" s="70"/>
      <c r="GRU39" s="24"/>
      <c r="GRV39" s="78"/>
      <c r="GRW39" s="78"/>
      <c r="GRX39" s="78"/>
      <c r="GRY39" s="78"/>
      <c r="GRZ39" s="24"/>
      <c r="GSA39" s="26"/>
      <c r="GSB39" s="22"/>
      <c r="GSC39" s="22"/>
      <c r="GSD39" s="22"/>
      <c r="GSE39" s="22"/>
      <c r="GSF39" s="22"/>
      <c r="GSG39" s="34"/>
      <c r="GSH39" s="35"/>
      <c r="GSI39" s="22"/>
      <c r="GSJ39" s="22"/>
      <c r="GSK39" s="22"/>
      <c r="GSL39" s="35"/>
      <c r="GSM39" s="70"/>
      <c r="GSN39" s="24"/>
      <c r="GSO39" s="78"/>
      <c r="GSP39" s="78"/>
      <c r="GSQ39" s="78"/>
      <c r="GSR39" s="78"/>
      <c r="GSS39" s="24"/>
      <c r="GST39" s="26"/>
      <c r="GSU39" s="22"/>
      <c r="GSV39" s="22"/>
      <c r="GSW39" s="22"/>
      <c r="GSX39" s="22"/>
      <c r="GSY39" s="22"/>
      <c r="GSZ39" s="34"/>
      <c r="GTA39" s="35"/>
      <c r="GTB39" s="22"/>
      <c r="GTC39" s="22"/>
      <c r="GTD39" s="22"/>
      <c r="GTE39" s="35"/>
      <c r="GTF39" s="70"/>
      <c r="GTG39" s="24"/>
      <c r="GTH39" s="78"/>
      <c r="GTI39" s="78"/>
      <c r="GTJ39" s="78"/>
      <c r="GTK39" s="78"/>
      <c r="GTL39" s="24"/>
      <c r="GTM39" s="26"/>
      <c r="GTN39" s="22"/>
      <c r="GTO39" s="22"/>
      <c r="GTP39" s="22"/>
      <c r="GTQ39" s="22"/>
      <c r="GTR39" s="22"/>
      <c r="GTS39" s="34"/>
      <c r="GTT39" s="35"/>
      <c r="GTU39" s="22"/>
      <c r="GTV39" s="22"/>
      <c r="GTW39" s="22"/>
      <c r="GTX39" s="35"/>
      <c r="GTY39" s="70"/>
      <c r="GTZ39" s="24"/>
      <c r="GUA39" s="78"/>
      <c r="GUB39" s="78"/>
      <c r="GUC39" s="78"/>
      <c r="GUD39" s="78"/>
      <c r="GUE39" s="24"/>
      <c r="GUF39" s="26"/>
      <c r="GUG39" s="22"/>
      <c r="GUH39" s="22"/>
      <c r="GUI39" s="22"/>
      <c r="GUJ39" s="22"/>
      <c r="GUK39" s="22"/>
      <c r="GUL39" s="34"/>
      <c r="GUM39" s="35"/>
      <c r="GUN39" s="22"/>
      <c r="GUO39" s="22"/>
      <c r="GUP39" s="22"/>
      <c r="GUQ39" s="35"/>
      <c r="GUR39" s="70"/>
      <c r="GUS39" s="24"/>
      <c r="GUT39" s="78"/>
      <c r="GUU39" s="78"/>
      <c r="GUV39" s="78"/>
      <c r="GUW39" s="78"/>
      <c r="GUX39" s="24"/>
      <c r="GUY39" s="26"/>
      <c r="GUZ39" s="22"/>
      <c r="GVA39" s="22"/>
      <c r="GVB39" s="22"/>
      <c r="GVC39" s="22"/>
      <c r="GVD39" s="22"/>
      <c r="GVE39" s="34"/>
      <c r="GVF39" s="35"/>
      <c r="GVG39" s="22"/>
      <c r="GVH39" s="22"/>
      <c r="GVI39" s="22"/>
      <c r="GVJ39" s="35"/>
      <c r="GVK39" s="70"/>
      <c r="GVL39" s="24"/>
      <c r="GVM39" s="78"/>
      <c r="GVN39" s="78"/>
      <c r="GVO39" s="78"/>
      <c r="GVP39" s="78"/>
      <c r="GVQ39" s="24"/>
      <c r="GVR39" s="26"/>
      <c r="GVS39" s="22"/>
      <c r="GVT39" s="22"/>
      <c r="GVU39" s="22"/>
      <c r="GVV39" s="22"/>
      <c r="GVW39" s="22"/>
      <c r="GVX39" s="34"/>
      <c r="GVY39" s="35"/>
      <c r="GVZ39" s="22"/>
      <c r="GWA39" s="22"/>
      <c r="GWB39" s="22"/>
      <c r="GWC39" s="35"/>
      <c r="GWD39" s="70"/>
      <c r="GWE39" s="24"/>
      <c r="GWF39" s="78"/>
      <c r="GWG39" s="78"/>
      <c r="GWH39" s="78"/>
      <c r="GWI39" s="78"/>
      <c r="GWJ39" s="24"/>
      <c r="GWK39" s="26"/>
      <c r="GWL39" s="22"/>
      <c r="GWM39" s="22"/>
      <c r="GWN39" s="22"/>
      <c r="GWO39" s="22"/>
      <c r="GWP39" s="22"/>
      <c r="GWQ39" s="34"/>
      <c r="GWR39" s="35"/>
      <c r="GWS39" s="22"/>
      <c r="GWT39" s="22"/>
      <c r="GWU39" s="22"/>
      <c r="GWV39" s="35"/>
      <c r="GWW39" s="70"/>
      <c r="GWX39" s="24"/>
      <c r="GWY39" s="78"/>
      <c r="GWZ39" s="78"/>
      <c r="GXA39" s="78"/>
      <c r="GXB39" s="78"/>
      <c r="GXC39" s="24"/>
      <c r="GXD39" s="26"/>
      <c r="GXE39" s="22"/>
      <c r="GXF39" s="22"/>
      <c r="GXG39" s="22"/>
      <c r="GXH39" s="22"/>
      <c r="GXI39" s="22"/>
      <c r="GXJ39" s="34"/>
      <c r="GXK39" s="35"/>
      <c r="GXL39" s="22"/>
      <c r="GXM39" s="22"/>
      <c r="GXN39" s="22"/>
      <c r="GXO39" s="35"/>
      <c r="GXP39" s="70"/>
      <c r="GXQ39" s="24"/>
      <c r="GXR39" s="78"/>
      <c r="GXS39" s="78"/>
      <c r="GXT39" s="78"/>
      <c r="GXU39" s="78"/>
      <c r="GXV39" s="24"/>
      <c r="GXW39" s="26"/>
      <c r="GXX39" s="22"/>
      <c r="GXY39" s="22"/>
      <c r="GXZ39" s="22"/>
      <c r="GYA39" s="22"/>
      <c r="GYB39" s="22"/>
      <c r="GYC39" s="34"/>
      <c r="GYD39" s="35"/>
      <c r="GYE39" s="22"/>
      <c r="GYF39" s="22"/>
      <c r="GYG39" s="22"/>
      <c r="GYH39" s="35"/>
      <c r="GYI39" s="70"/>
      <c r="GYJ39" s="24"/>
      <c r="GYK39" s="78"/>
      <c r="GYL39" s="78"/>
      <c r="GYM39" s="78"/>
      <c r="GYN39" s="78"/>
      <c r="GYO39" s="24"/>
      <c r="GYP39" s="26"/>
      <c r="GYQ39" s="22"/>
      <c r="GYR39" s="22"/>
      <c r="GYS39" s="22"/>
      <c r="GYT39" s="22"/>
      <c r="GYU39" s="22"/>
      <c r="GYV39" s="34"/>
      <c r="GYW39" s="35"/>
      <c r="GYX39" s="22"/>
      <c r="GYY39" s="22"/>
      <c r="GYZ39" s="22"/>
      <c r="GZA39" s="35"/>
      <c r="GZB39" s="70"/>
      <c r="GZC39" s="24"/>
      <c r="GZD39" s="78"/>
      <c r="GZE39" s="78"/>
      <c r="GZF39" s="78"/>
      <c r="GZG39" s="78"/>
      <c r="GZH39" s="24"/>
      <c r="GZI39" s="26"/>
      <c r="GZJ39" s="22"/>
      <c r="GZK39" s="22"/>
      <c r="GZL39" s="22"/>
      <c r="GZM39" s="22"/>
      <c r="GZN39" s="22"/>
      <c r="GZO39" s="34"/>
      <c r="GZP39" s="35"/>
      <c r="GZQ39" s="22"/>
      <c r="GZR39" s="22"/>
      <c r="GZS39" s="22"/>
      <c r="GZT39" s="35"/>
      <c r="GZU39" s="70"/>
      <c r="GZV39" s="24"/>
      <c r="GZW39" s="78"/>
      <c r="GZX39" s="78"/>
      <c r="GZY39" s="78"/>
      <c r="GZZ39" s="78"/>
      <c r="HAA39" s="24"/>
      <c r="HAB39" s="26"/>
      <c r="HAC39" s="22"/>
      <c r="HAD39" s="22"/>
      <c r="HAE39" s="22"/>
      <c r="HAF39" s="22"/>
      <c r="HAG39" s="22"/>
      <c r="HAH39" s="34"/>
      <c r="HAI39" s="35"/>
      <c r="HAJ39" s="22"/>
      <c r="HAK39" s="22"/>
      <c r="HAL39" s="22"/>
      <c r="HAM39" s="35"/>
      <c r="HAN39" s="70"/>
      <c r="HAO39" s="24"/>
      <c r="HAP39" s="78"/>
      <c r="HAQ39" s="78"/>
      <c r="HAR39" s="78"/>
      <c r="HAS39" s="78"/>
      <c r="HAT39" s="24"/>
      <c r="HAU39" s="26"/>
      <c r="HAV39" s="22"/>
      <c r="HAW39" s="22"/>
      <c r="HAX39" s="22"/>
      <c r="HAY39" s="22"/>
      <c r="HAZ39" s="22"/>
      <c r="HBA39" s="34"/>
      <c r="HBB39" s="35"/>
      <c r="HBC39" s="22"/>
      <c r="HBD39" s="22"/>
      <c r="HBE39" s="22"/>
      <c r="HBF39" s="35"/>
      <c r="HBG39" s="70"/>
      <c r="HBH39" s="24"/>
      <c r="HBI39" s="78"/>
      <c r="HBJ39" s="78"/>
      <c r="HBK39" s="78"/>
      <c r="HBL39" s="78"/>
      <c r="HBM39" s="24"/>
      <c r="HBN39" s="26"/>
      <c r="HBO39" s="22"/>
      <c r="HBP39" s="22"/>
      <c r="HBQ39" s="22"/>
      <c r="HBR39" s="22"/>
      <c r="HBS39" s="22"/>
      <c r="HBT39" s="34"/>
      <c r="HBU39" s="35"/>
      <c r="HBV39" s="22"/>
      <c r="HBW39" s="22"/>
      <c r="HBX39" s="22"/>
      <c r="HBY39" s="35"/>
      <c r="HBZ39" s="70"/>
      <c r="HCA39" s="24"/>
      <c r="HCB39" s="78"/>
      <c r="HCC39" s="78"/>
      <c r="HCD39" s="78"/>
      <c r="HCE39" s="78"/>
      <c r="HCF39" s="24"/>
      <c r="HCG39" s="26"/>
      <c r="HCH39" s="22"/>
      <c r="HCI39" s="22"/>
      <c r="HCJ39" s="22"/>
      <c r="HCK39" s="22"/>
      <c r="HCL39" s="22"/>
      <c r="HCM39" s="34"/>
      <c r="HCN39" s="35"/>
      <c r="HCO39" s="22"/>
      <c r="HCP39" s="22"/>
      <c r="HCQ39" s="22"/>
      <c r="HCR39" s="35"/>
      <c r="HCS39" s="70"/>
      <c r="HCT39" s="24"/>
      <c r="HCU39" s="78"/>
      <c r="HCV39" s="78"/>
      <c r="HCW39" s="78"/>
      <c r="HCX39" s="78"/>
      <c r="HCY39" s="24"/>
      <c r="HCZ39" s="26"/>
      <c r="HDA39" s="22"/>
      <c r="HDB39" s="22"/>
      <c r="HDC39" s="22"/>
      <c r="HDD39" s="22"/>
      <c r="HDE39" s="22"/>
      <c r="HDF39" s="34"/>
      <c r="HDG39" s="35"/>
      <c r="HDH39" s="22"/>
      <c r="HDI39" s="22"/>
      <c r="HDJ39" s="22"/>
      <c r="HDK39" s="35"/>
      <c r="HDL39" s="70"/>
      <c r="HDM39" s="24"/>
      <c r="HDN39" s="78"/>
      <c r="HDO39" s="78"/>
      <c r="HDP39" s="78"/>
      <c r="HDQ39" s="78"/>
      <c r="HDR39" s="24"/>
      <c r="HDS39" s="26"/>
      <c r="HDT39" s="22"/>
      <c r="HDU39" s="22"/>
      <c r="HDV39" s="22"/>
      <c r="HDW39" s="22"/>
      <c r="HDX39" s="22"/>
      <c r="HDY39" s="34"/>
      <c r="HDZ39" s="35"/>
      <c r="HEA39" s="22"/>
      <c r="HEB39" s="22"/>
      <c r="HEC39" s="22"/>
      <c r="HED39" s="35"/>
      <c r="HEE39" s="70"/>
      <c r="HEF39" s="24"/>
      <c r="HEG39" s="78"/>
      <c r="HEH39" s="78"/>
      <c r="HEI39" s="78"/>
      <c r="HEJ39" s="78"/>
      <c r="HEK39" s="24"/>
      <c r="HEL39" s="26"/>
      <c r="HEM39" s="22"/>
      <c r="HEN39" s="22"/>
      <c r="HEO39" s="22"/>
      <c r="HEP39" s="22"/>
      <c r="HEQ39" s="22"/>
      <c r="HER39" s="34"/>
      <c r="HES39" s="35"/>
      <c r="HET39" s="22"/>
      <c r="HEU39" s="22"/>
      <c r="HEV39" s="22"/>
      <c r="HEW39" s="35"/>
      <c r="HEX39" s="70"/>
      <c r="HEY39" s="24"/>
      <c r="HEZ39" s="78"/>
      <c r="HFA39" s="78"/>
      <c r="HFB39" s="78"/>
      <c r="HFC39" s="78"/>
      <c r="HFD39" s="24"/>
      <c r="HFE39" s="26"/>
      <c r="HFF39" s="22"/>
      <c r="HFG39" s="22"/>
      <c r="HFH39" s="22"/>
      <c r="HFI39" s="22"/>
      <c r="HFJ39" s="22"/>
      <c r="HFK39" s="34"/>
      <c r="HFL39" s="35"/>
      <c r="HFM39" s="22"/>
      <c r="HFN39" s="22"/>
      <c r="HFO39" s="22"/>
      <c r="HFP39" s="35"/>
      <c r="HFQ39" s="70"/>
      <c r="HFR39" s="24"/>
      <c r="HFS39" s="78"/>
      <c r="HFT39" s="78"/>
      <c r="HFU39" s="78"/>
      <c r="HFV39" s="78"/>
      <c r="HFW39" s="24"/>
      <c r="HFX39" s="26"/>
      <c r="HFY39" s="22"/>
      <c r="HFZ39" s="22"/>
      <c r="HGA39" s="22"/>
      <c r="HGB39" s="22"/>
      <c r="HGC39" s="22"/>
      <c r="HGD39" s="34"/>
      <c r="HGE39" s="35"/>
      <c r="HGF39" s="22"/>
      <c r="HGG39" s="22"/>
      <c r="HGH39" s="22"/>
      <c r="HGI39" s="35"/>
      <c r="HGJ39" s="70"/>
      <c r="HGK39" s="24"/>
      <c r="HGL39" s="78"/>
      <c r="HGM39" s="78"/>
      <c r="HGN39" s="78"/>
      <c r="HGO39" s="78"/>
      <c r="HGP39" s="24"/>
      <c r="HGQ39" s="26"/>
      <c r="HGR39" s="22"/>
      <c r="HGS39" s="22"/>
      <c r="HGT39" s="22"/>
      <c r="HGU39" s="22"/>
      <c r="HGV39" s="22"/>
      <c r="HGW39" s="34"/>
      <c r="HGX39" s="35"/>
      <c r="HGY39" s="22"/>
      <c r="HGZ39" s="22"/>
      <c r="HHA39" s="22"/>
      <c r="HHB39" s="35"/>
      <c r="HHC39" s="70"/>
      <c r="HHD39" s="24"/>
      <c r="HHE39" s="78"/>
      <c r="HHF39" s="78"/>
      <c r="HHG39" s="78"/>
      <c r="HHH39" s="78"/>
      <c r="HHI39" s="24"/>
      <c r="HHJ39" s="26"/>
      <c r="HHK39" s="22"/>
      <c r="HHL39" s="22"/>
      <c r="HHM39" s="22"/>
      <c r="HHN39" s="22"/>
      <c r="HHO39" s="22"/>
      <c r="HHP39" s="34"/>
      <c r="HHQ39" s="35"/>
      <c r="HHR39" s="22"/>
      <c r="HHS39" s="22"/>
      <c r="HHT39" s="22"/>
      <c r="HHU39" s="35"/>
      <c r="HHV39" s="70"/>
      <c r="HHW39" s="24"/>
      <c r="HHX39" s="78"/>
      <c r="HHY39" s="78"/>
      <c r="HHZ39" s="78"/>
      <c r="HIA39" s="78"/>
      <c r="HIB39" s="24"/>
      <c r="HIC39" s="26"/>
      <c r="HID39" s="22"/>
      <c r="HIE39" s="22"/>
      <c r="HIF39" s="22"/>
      <c r="HIG39" s="22"/>
      <c r="HIH39" s="22"/>
      <c r="HII39" s="34"/>
      <c r="HIJ39" s="35"/>
      <c r="HIK39" s="22"/>
      <c r="HIL39" s="22"/>
      <c r="HIM39" s="22"/>
      <c r="HIN39" s="35"/>
      <c r="HIO39" s="70"/>
      <c r="HIP39" s="24"/>
      <c r="HIQ39" s="78"/>
      <c r="HIR39" s="78"/>
      <c r="HIS39" s="78"/>
      <c r="HIT39" s="78"/>
      <c r="HIU39" s="24"/>
      <c r="HIV39" s="26"/>
      <c r="HIW39" s="22"/>
      <c r="HIX39" s="22"/>
      <c r="HIY39" s="22"/>
      <c r="HIZ39" s="22"/>
      <c r="HJA39" s="22"/>
      <c r="HJB39" s="34"/>
      <c r="HJC39" s="35"/>
      <c r="HJD39" s="22"/>
      <c r="HJE39" s="22"/>
      <c r="HJF39" s="22"/>
      <c r="HJG39" s="35"/>
      <c r="HJH39" s="70"/>
      <c r="HJI39" s="24"/>
      <c r="HJJ39" s="78"/>
      <c r="HJK39" s="78"/>
      <c r="HJL39" s="78"/>
      <c r="HJM39" s="78"/>
      <c r="HJN39" s="24"/>
      <c r="HJO39" s="26"/>
      <c r="HJP39" s="22"/>
      <c r="HJQ39" s="22"/>
      <c r="HJR39" s="22"/>
      <c r="HJS39" s="22"/>
      <c r="HJT39" s="22"/>
      <c r="HJU39" s="34"/>
      <c r="HJV39" s="35"/>
      <c r="HJW39" s="22"/>
      <c r="HJX39" s="22"/>
      <c r="HJY39" s="22"/>
      <c r="HJZ39" s="35"/>
      <c r="HKA39" s="70"/>
      <c r="HKB39" s="24"/>
      <c r="HKC39" s="78"/>
      <c r="HKD39" s="78"/>
      <c r="HKE39" s="78"/>
      <c r="HKF39" s="78"/>
      <c r="HKG39" s="24"/>
      <c r="HKH39" s="26"/>
      <c r="HKI39" s="22"/>
      <c r="HKJ39" s="22"/>
      <c r="HKK39" s="22"/>
      <c r="HKL39" s="22"/>
      <c r="HKM39" s="22"/>
      <c r="HKN39" s="34"/>
      <c r="HKO39" s="35"/>
      <c r="HKP39" s="22"/>
      <c r="HKQ39" s="22"/>
      <c r="HKR39" s="22"/>
      <c r="HKS39" s="35"/>
      <c r="HKT39" s="70"/>
      <c r="HKU39" s="24"/>
      <c r="HKV39" s="78"/>
      <c r="HKW39" s="78"/>
      <c r="HKX39" s="78"/>
      <c r="HKY39" s="78"/>
      <c r="HKZ39" s="24"/>
      <c r="HLA39" s="26"/>
      <c r="HLB39" s="22"/>
      <c r="HLC39" s="22"/>
      <c r="HLD39" s="22"/>
      <c r="HLE39" s="22"/>
      <c r="HLF39" s="22"/>
      <c r="HLG39" s="34"/>
      <c r="HLH39" s="35"/>
      <c r="HLI39" s="22"/>
      <c r="HLJ39" s="22"/>
      <c r="HLK39" s="22"/>
      <c r="HLL39" s="35"/>
      <c r="HLM39" s="70"/>
      <c r="HLN39" s="24"/>
      <c r="HLO39" s="78"/>
      <c r="HLP39" s="78"/>
      <c r="HLQ39" s="78"/>
      <c r="HLR39" s="78"/>
      <c r="HLS39" s="24"/>
      <c r="HLT39" s="26"/>
      <c r="HLU39" s="22"/>
      <c r="HLV39" s="22"/>
      <c r="HLW39" s="22"/>
      <c r="HLX39" s="22"/>
      <c r="HLY39" s="22"/>
      <c r="HLZ39" s="34"/>
      <c r="HMA39" s="35"/>
      <c r="HMB39" s="22"/>
      <c r="HMC39" s="22"/>
      <c r="HMD39" s="22"/>
      <c r="HME39" s="35"/>
      <c r="HMF39" s="70"/>
      <c r="HMG39" s="24"/>
      <c r="HMH39" s="78"/>
      <c r="HMI39" s="78"/>
      <c r="HMJ39" s="78"/>
      <c r="HMK39" s="78"/>
      <c r="HML39" s="24"/>
      <c r="HMM39" s="26"/>
      <c r="HMN39" s="22"/>
      <c r="HMO39" s="22"/>
      <c r="HMP39" s="22"/>
      <c r="HMQ39" s="22"/>
      <c r="HMR39" s="22"/>
      <c r="HMS39" s="34"/>
      <c r="HMT39" s="35"/>
      <c r="HMU39" s="22"/>
      <c r="HMV39" s="22"/>
      <c r="HMW39" s="22"/>
      <c r="HMX39" s="35"/>
      <c r="HMY39" s="70"/>
      <c r="HMZ39" s="24"/>
      <c r="HNA39" s="78"/>
      <c r="HNB39" s="78"/>
      <c r="HNC39" s="78"/>
      <c r="HND39" s="78"/>
      <c r="HNE39" s="24"/>
      <c r="HNF39" s="26"/>
      <c r="HNG39" s="22"/>
      <c r="HNH39" s="22"/>
      <c r="HNI39" s="22"/>
      <c r="HNJ39" s="22"/>
      <c r="HNK39" s="22"/>
      <c r="HNL39" s="34"/>
      <c r="HNM39" s="35"/>
      <c r="HNN39" s="22"/>
      <c r="HNO39" s="22"/>
      <c r="HNP39" s="22"/>
      <c r="HNQ39" s="35"/>
      <c r="HNR39" s="70"/>
      <c r="HNS39" s="24"/>
      <c r="HNT39" s="78"/>
      <c r="HNU39" s="78"/>
      <c r="HNV39" s="78"/>
      <c r="HNW39" s="78"/>
      <c r="HNX39" s="24"/>
      <c r="HNY39" s="26"/>
      <c r="HNZ39" s="22"/>
      <c r="HOA39" s="22"/>
      <c r="HOB39" s="22"/>
      <c r="HOC39" s="22"/>
      <c r="HOD39" s="22"/>
      <c r="HOE39" s="34"/>
      <c r="HOF39" s="35"/>
      <c r="HOG39" s="22"/>
      <c r="HOH39" s="22"/>
      <c r="HOI39" s="22"/>
      <c r="HOJ39" s="35"/>
      <c r="HOK39" s="70"/>
      <c r="HOL39" s="24"/>
      <c r="HOM39" s="78"/>
      <c r="HON39" s="78"/>
      <c r="HOO39" s="78"/>
      <c r="HOP39" s="78"/>
      <c r="HOQ39" s="24"/>
      <c r="HOR39" s="26"/>
      <c r="HOS39" s="22"/>
      <c r="HOT39" s="22"/>
      <c r="HOU39" s="22"/>
      <c r="HOV39" s="22"/>
      <c r="HOW39" s="22"/>
      <c r="HOX39" s="34"/>
      <c r="HOY39" s="35"/>
      <c r="HOZ39" s="22"/>
      <c r="HPA39" s="22"/>
      <c r="HPB39" s="22"/>
      <c r="HPC39" s="35"/>
      <c r="HPD39" s="70"/>
      <c r="HPE39" s="24"/>
      <c r="HPF39" s="78"/>
      <c r="HPG39" s="78"/>
      <c r="HPH39" s="78"/>
      <c r="HPI39" s="78"/>
      <c r="HPJ39" s="24"/>
      <c r="HPK39" s="26"/>
      <c r="HPL39" s="22"/>
      <c r="HPM39" s="22"/>
      <c r="HPN39" s="22"/>
      <c r="HPO39" s="22"/>
      <c r="HPP39" s="22"/>
      <c r="HPQ39" s="34"/>
      <c r="HPR39" s="35"/>
      <c r="HPS39" s="22"/>
      <c r="HPT39" s="22"/>
      <c r="HPU39" s="22"/>
      <c r="HPV39" s="35"/>
      <c r="HPW39" s="70"/>
      <c r="HPX39" s="24"/>
      <c r="HPY39" s="78"/>
      <c r="HPZ39" s="78"/>
      <c r="HQA39" s="78"/>
      <c r="HQB39" s="78"/>
      <c r="HQC39" s="24"/>
      <c r="HQD39" s="26"/>
      <c r="HQE39" s="22"/>
      <c r="HQF39" s="22"/>
      <c r="HQG39" s="22"/>
      <c r="HQH39" s="22"/>
      <c r="HQI39" s="22"/>
      <c r="HQJ39" s="34"/>
      <c r="HQK39" s="35"/>
      <c r="HQL39" s="22"/>
      <c r="HQM39" s="22"/>
      <c r="HQN39" s="22"/>
      <c r="HQO39" s="35"/>
      <c r="HQP39" s="70"/>
      <c r="HQQ39" s="24"/>
      <c r="HQR39" s="78"/>
      <c r="HQS39" s="78"/>
      <c r="HQT39" s="78"/>
      <c r="HQU39" s="78"/>
      <c r="HQV39" s="24"/>
      <c r="HQW39" s="26"/>
      <c r="HQX39" s="22"/>
      <c r="HQY39" s="22"/>
      <c r="HQZ39" s="22"/>
      <c r="HRA39" s="22"/>
      <c r="HRB39" s="22"/>
      <c r="HRC39" s="34"/>
      <c r="HRD39" s="35"/>
      <c r="HRE39" s="22"/>
      <c r="HRF39" s="22"/>
      <c r="HRG39" s="22"/>
      <c r="HRH39" s="35"/>
      <c r="HRI39" s="70"/>
      <c r="HRJ39" s="24"/>
      <c r="HRK39" s="78"/>
      <c r="HRL39" s="78"/>
      <c r="HRM39" s="78"/>
      <c r="HRN39" s="78"/>
      <c r="HRO39" s="24"/>
      <c r="HRP39" s="26"/>
      <c r="HRQ39" s="22"/>
      <c r="HRR39" s="22"/>
      <c r="HRS39" s="22"/>
      <c r="HRT39" s="22"/>
      <c r="HRU39" s="22"/>
      <c r="HRV39" s="34"/>
      <c r="HRW39" s="35"/>
      <c r="HRX39" s="22"/>
      <c r="HRY39" s="22"/>
      <c r="HRZ39" s="22"/>
      <c r="HSA39" s="35"/>
      <c r="HSB39" s="70"/>
      <c r="HSC39" s="24"/>
      <c r="HSD39" s="78"/>
      <c r="HSE39" s="78"/>
      <c r="HSF39" s="78"/>
      <c r="HSG39" s="78"/>
      <c r="HSH39" s="24"/>
      <c r="HSI39" s="26"/>
      <c r="HSJ39" s="22"/>
      <c r="HSK39" s="22"/>
      <c r="HSL39" s="22"/>
      <c r="HSM39" s="22"/>
      <c r="HSN39" s="22"/>
      <c r="HSO39" s="34"/>
      <c r="HSP39" s="35"/>
      <c r="HSQ39" s="22"/>
      <c r="HSR39" s="22"/>
      <c r="HSS39" s="22"/>
      <c r="HST39" s="35"/>
      <c r="HSU39" s="70"/>
      <c r="HSV39" s="24"/>
      <c r="HSW39" s="78"/>
      <c r="HSX39" s="78"/>
      <c r="HSY39" s="78"/>
      <c r="HSZ39" s="78"/>
      <c r="HTA39" s="24"/>
      <c r="HTB39" s="26"/>
      <c r="HTC39" s="22"/>
      <c r="HTD39" s="22"/>
      <c r="HTE39" s="22"/>
      <c r="HTF39" s="22"/>
      <c r="HTG39" s="22"/>
      <c r="HTH39" s="34"/>
      <c r="HTI39" s="35"/>
      <c r="HTJ39" s="22"/>
      <c r="HTK39" s="22"/>
      <c r="HTL39" s="22"/>
      <c r="HTM39" s="35"/>
      <c r="HTN39" s="70"/>
      <c r="HTO39" s="24"/>
      <c r="HTP39" s="78"/>
      <c r="HTQ39" s="78"/>
      <c r="HTR39" s="78"/>
      <c r="HTS39" s="78"/>
      <c r="HTT39" s="24"/>
      <c r="HTU39" s="26"/>
      <c r="HTV39" s="22"/>
      <c r="HTW39" s="22"/>
      <c r="HTX39" s="22"/>
      <c r="HTY39" s="22"/>
      <c r="HTZ39" s="22"/>
      <c r="HUA39" s="34"/>
      <c r="HUB39" s="35"/>
      <c r="HUC39" s="22"/>
      <c r="HUD39" s="22"/>
      <c r="HUE39" s="22"/>
      <c r="HUF39" s="35"/>
      <c r="HUG39" s="70"/>
      <c r="HUH39" s="24"/>
      <c r="HUI39" s="78"/>
      <c r="HUJ39" s="78"/>
      <c r="HUK39" s="78"/>
      <c r="HUL39" s="78"/>
      <c r="HUM39" s="24"/>
      <c r="HUN39" s="26"/>
      <c r="HUO39" s="22"/>
      <c r="HUP39" s="22"/>
      <c r="HUQ39" s="22"/>
      <c r="HUR39" s="22"/>
      <c r="HUS39" s="22"/>
      <c r="HUT39" s="34"/>
      <c r="HUU39" s="35"/>
      <c r="HUV39" s="22"/>
      <c r="HUW39" s="22"/>
      <c r="HUX39" s="22"/>
      <c r="HUY39" s="35"/>
      <c r="HUZ39" s="70"/>
      <c r="HVA39" s="24"/>
      <c r="HVB39" s="78"/>
      <c r="HVC39" s="78"/>
      <c r="HVD39" s="78"/>
      <c r="HVE39" s="78"/>
      <c r="HVF39" s="24"/>
      <c r="HVG39" s="26"/>
      <c r="HVH39" s="22"/>
      <c r="HVI39" s="22"/>
      <c r="HVJ39" s="22"/>
      <c r="HVK39" s="22"/>
      <c r="HVL39" s="22"/>
      <c r="HVM39" s="34"/>
      <c r="HVN39" s="35"/>
      <c r="HVO39" s="22"/>
      <c r="HVP39" s="22"/>
      <c r="HVQ39" s="22"/>
      <c r="HVR39" s="35"/>
      <c r="HVS39" s="70"/>
      <c r="HVT39" s="24"/>
      <c r="HVU39" s="78"/>
      <c r="HVV39" s="78"/>
      <c r="HVW39" s="78"/>
      <c r="HVX39" s="78"/>
      <c r="HVY39" s="24"/>
      <c r="HVZ39" s="26"/>
      <c r="HWA39" s="22"/>
      <c r="HWB39" s="22"/>
      <c r="HWC39" s="22"/>
      <c r="HWD39" s="22"/>
      <c r="HWE39" s="22"/>
      <c r="HWF39" s="34"/>
      <c r="HWG39" s="35"/>
      <c r="HWH39" s="22"/>
      <c r="HWI39" s="22"/>
      <c r="HWJ39" s="22"/>
      <c r="HWK39" s="35"/>
      <c r="HWL39" s="70"/>
      <c r="HWM39" s="24"/>
      <c r="HWN39" s="78"/>
      <c r="HWO39" s="78"/>
      <c r="HWP39" s="78"/>
      <c r="HWQ39" s="78"/>
      <c r="HWR39" s="24"/>
      <c r="HWS39" s="26"/>
      <c r="HWT39" s="22"/>
      <c r="HWU39" s="22"/>
      <c r="HWV39" s="22"/>
      <c r="HWW39" s="22"/>
      <c r="HWX39" s="22"/>
      <c r="HWY39" s="34"/>
      <c r="HWZ39" s="35"/>
      <c r="HXA39" s="22"/>
      <c r="HXB39" s="22"/>
      <c r="HXC39" s="22"/>
      <c r="HXD39" s="35"/>
      <c r="HXE39" s="70"/>
      <c r="HXF39" s="24"/>
      <c r="HXG39" s="78"/>
      <c r="HXH39" s="78"/>
      <c r="HXI39" s="78"/>
      <c r="HXJ39" s="78"/>
      <c r="HXK39" s="24"/>
      <c r="HXL39" s="26"/>
      <c r="HXM39" s="22"/>
      <c r="HXN39" s="22"/>
      <c r="HXO39" s="22"/>
      <c r="HXP39" s="22"/>
      <c r="HXQ39" s="22"/>
      <c r="HXR39" s="34"/>
      <c r="HXS39" s="35"/>
      <c r="HXT39" s="22"/>
      <c r="HXU39" s="22"/>
      <c r="HXV39" s="22"/>
      <c r="HXW39" s="35"/>
      <c r="HXX39" s="70"/>
      <c r="HXY39" s="24"/>
      <c r="HXZ39" s="78"/>
      <c r="HYA39" s="78"/>
      <c r="HYB39" s="78"/>
      <c r="HYC39" s="78"/>
      <c r="HYD39" s="24"/>
      <c r="HYE39" s="26"/>
      <c r="HYF39" s="22"/>
      <c r="HYG39" s="22"/>
      <c r="HYH39" s="22"/>
      <c r="HYI39" s="22"/>
      <c r="HYJ39" s="22"/>
      <c r="HYK39" s="34"/>
      <c r="HYL39" s="35"/>
      <c r="HYM39" s="22"/>
      <c r="HYN39" s="22"/>
      <c r="HYO39" s="22"/>
      <c r="HYP39" s="35"/>
      <c r="HYQ39" s="70"/>
      <c r="HYR39" s="24"/>
      <c r="HYS39" s="78"/>
      <c r="HYT39" s="78"/>
      <c r="HYU39" s="78"/>
      <c r="HYV39" s="78"/>
      <c r="HYW39" s="24"/>
      <c r="HYX39" s="26"/>
      <c r="HYY39" s="22"/>
      <c r="HYZ39" s="22"/>
      <c r="HZA39" s="22"/>
      <c r="HZB39" s="22"/>
      <c r="HZC39" s="22"/>
      <c r="HZD39" s="34"/>
      <c r="HZE39" s="35"/>
      <c r="HZF39" s="22"/>
      <c r="HZG39" s="22"/>
      <c r="HZH39" s="22"/>
      <c r="HZI39" s="35"/>
      <c r="HZJ39" s="70"/>
      <c r="HZK39" s="24"/>
      <c r="HZL39" s="78"/>
      <c r="HZM39" s="78"/>
      <c r="HZN39" s="78"/>
      <c r="HZO39" s="78"/>
      <c r="HZP39" s="24"/>
      <c r="HZQ39" s="26"/>
      <c r="HZR39" s="22"/>
      <c r="HZS39" s="22"/>
      <c r="HZT39" s="22"/>
      <c r="HZU39" s="22"/>
      <c r="HZV39" s="22"/>
      <c r="HZW39" s="34"/>
      <c r="HZX39" s="35"/>
      <c r="HZY39" s="22"/>
      <c r="HZZ39" s="22"/>
      <c r="IAA39" s="22"/>
      <c r="IAB39" s="35"/>
      <c r="IAC39" s="70"/>
      <c r="IAD39" s="24"/>
      <c r="IAE39" s="78"/>
      <c r="IAF39" s="78"/>
      <c r="IAG39" s="78"/>
      <c r="IAH39" s="78"/>
      <c r="IAI39" s="24"/>
      <c r="IAJ39" s="26"/>
      <c r="IAK39" s="22"/>
      <c r="IAL39" s="22"/>
      <c r="IAM39" s="22"/>
      <c r="IAN39" s="22"/>
      <c r="IAO39" s="22"/>
      <c r="IAP39" s="34"/>
      <c r="IAQ39" s="35"/>
      <c r="IAR39" s="22"/>
      <c r="IAS39" s="22"/>
      <c r="IAT39" s="22"/>
      <c r="IAU39" s="35"/>
      <c r="IAV39" s="70"/>
      <c r="IAW39" s="24"/>
      <c r="IAX39" s="78"/>
      <c r="IAY39" s="78"/>
      <c r="IAZ39" s="78"/>
      <c r="IBA39" s="78"/>
      <c r="IBB39" s="24"/>
      <c r="IBC39" s="26"/>
      <c r="IBD39" s="22"/>
      <c r="IBE39" s="22"/>
      <c r="IBF39" s="22"/>
      <c r="IBG39" s="22"/>
      <c r="IBH39" s="22"/>
      <c r="IBI39" s="34"/>
      <c r="IBJ39" s="35"/>
      <c r="IBK39" s="22"/>
      <c r="IBL39" s="22"/>
      <c r="IBM39" s="22"/>
      <c r="IBN39" s="35"/>
      <c r="IBO39" s="70"/>
      <c r="IBP39" s="24"/>
      <c r="IBQ39" s="78"/>
      <c r="IBR39" s="78"/>
      <c r="IBS39" s="78"/>
      <c r="IBT39" s="78"/>
      <c r="IBU39" s="24"/>
      <c r="IBV39" s="26"/>
      <c r="IBW39" s="22"/>
      <c r="IBX39" s="22"/>
      <c r="IBY39" s="22"/>
      <c r="IBZ39" s="22"/>
      <c r="ICA39" s="22"/>
      <c r="ICB39" s="34"/>
      <c r="ICC39" s="35"/>
      <c r="ICD39" s="22"/>
      <c r="ICE39" s="22"/>
      <c r="ICF39" s="22"/>
      <c r="ICG39" s="35"/>
      <c r="ICH39" s="70"/>
      <c r="ICI39" s="24"/>
      <c r="ICJ39" s="78"/>
      <c r="ICK39" s="78"/>
      <c r="ICL39" s="78"/>
      <c r="ICM39" s="78"/>
      <c r="ICN39" s="24"/>
      <c r="ICO39" s="26"/>
      <c r="ICP39" s="22"/>
      <c r="ICQ39" s="22"/>
      <c r="ICR39" s="22"/>
      <c r="ICS39" s="22"/>
      <c r="ICT39" s="22"/>
      <c r="ICU39" s="34"/>
      <c r="ICV39" s="35"/>
      <c r="ICW39" s="22"/>
      <c r="ICX39" s="22"/>
      <c r="ICY39" s="22"/>
      <c r="ICZ39" s="35"/>
      <c r="IDA39" s="70"/>
      <c r="IDB39" s="24"/>
      <c r="IDC39" s="78"/>
      <c r="IDD39" s="78"/>
      <c r="IDE39" s="78"/>
      <c r="IDF39" s="78"/>
      <c r="IDG39" s="24"/>
      <c r="IDH39" s="26"/>
      <c r="IDI39" s="22"/>
      <c r="IDJ39" s="22"/>
      <c r="IDK39" s="22"/>
      <c r="IDL39" s="22"/>
      <c r="IDM39" s="22"/>
      <c r="IDN39" s="34"/>
      <c r="IDO39" s="35"/>
      <c r="IDP39" s="22"/>
      <c r="IDQ39" s="22"/>
      <c r="IDR39" s="22"/>
      <c r="IDS39" s="35"/>
      <c r="IDT39" s="70"/>
      <c r="IDU39" s="24"/>
      <c r="IDV39" s="78"/>
      <c r="IDW39" s="78"/>
      <c r="IDX39" s="78"/>
      <c r="IDY39" s="78"/>
      <c r="IDZ39" s="24"/>
      <c r="IEA39" s="26"/>
      <c r="IEB39" s="22"/>
      <c r="IEC39" s="22"/>
      <c r="IED39" s="22"/>
      <c r="IEE39" s="22"/>
      <c r="IEF39" s="22"/>
      <c r="IEG39" s="34"/>
      <c r="IEH39" s="35"/>
      <c r="IEI39" s="22"/>
      <c r="IEJ39" s="22"/>
      <c r="IEK39" s="22"/>
      <c r="IEL39" s="35"/>
      <c r="IEM39" s="70"/>
      <c r="IEN39" s="24"/>
      <c r="IEO39" s="78"/>
      <c r="IEP39" s="78"/>
      <c r="IEQ39" s="78"/>
      <c r="IER39" s="78"/>
      <c r="IES39" s="24"/>
      <c r="IET39" s="26"/>
      <c r="IEU39" s="22"/>
      <c r="IEV39" s="22"/>
      <c r="IEW39" s="22"/>
      <c r="IEX39" s="22"/>
      <c r="IEY39" s="22"/>
      <c r="IEZ39" s="34"/>
      <c r="IFA39" s="35"/>
      <c r="IFB39" s="22"/>
      <c r="IFC39" s="22"/>
      <c r="IFD39" s="22"/>
      <c r="IFE39" s="35"/>
      <c r="IFF39" s="70"/>
      <c r="IFG39" s="24"/>
      <c r="IFH39" s="78"/>
      <c r="IFI39" s="78"/>
      <c r="IFJ39" s="78"/>
      <c r="IFK39" s="78"/>
      <c r="IFL39" s="24"/>
      <c r="IFM39" s="26"/>
      <c r="IFN39" s="22"/>
      <c r="IFO39" s="22"/>
      <c r="IFP39" s="22"/>
      <c r="IFQ39" s="22"/>
      <c r="IFR39" s="22"/>
      <c r="IFS39" s="34"/>
      <c r="IFT39" s="35"/>
      <c r="IFU39" s="22"/>
      <c r="IFV39" s="22"/>
      <c r="IFW39" s="22"/>
      <c r="IFX39" s="35"/>
      <c r="IFY39" s="70"/>
      <c r="IFZ39" s="24"/>
      <c r="IGA39" s="78"/>
      <c r="IGB39" s="78"/>
      <c r="IGC39" s="78"/>
      <c r="IGD39" s="78"/>
      <c r="IGE39" s="24"/>
      <c r="IGF39" s="26"/>
      <c r="IGG39" s="22"/>
      <c r="IGH39" s="22"/>
      <c r="IGI39" s="22"/>
      <c r="IGJ39" s="22"/>
      <c r="IGK39" s="22"/>
      <c r="IGL39" s="34"/>
      <c r="IGM39" s="35"/>
      <c r="IGN39" s="22"/>
      <c r="IGO39" s="22"/>
      <c r="IGP39" s="22"/>
      <c r="IGQ39" s="35"/>
      <c r="IGR39" s="70"/>
      <c r="IGS39" s="24"/>
      <c r="IGT39" s="78"/>
      <c r="IGU39" s="78"/>
      <c r="IGV39" s="78"/>
      <c r="IGW39" s="78"/>
      <c r="IGX39" s="24"/>
      <c r="IGY39" s="26"/>
      <c r="IGZ39" s="22"/>
      <c r="IHA39" s="22"/>
      <c r="IHB39" s="22"/>
      <c r="IHC39" s="22"/>
      <c r="IHD39" s="22"/>
      <c r="IHE39" s="34"/>
      <c r="IHF39" s="35"/>
      <c r="IHG39" s="22"/>
      <c r="IHH39" s="22"/>
      <c r="IHI39" s="22"/>
      <c r="IHJ39" s="35"/>
      <c r="IHK39" s="70"/>
      <c r="IHL39" s="24"/>
      <c r="IHM39" s="78"/>
      <c r="IHN39" s="78"/>
      <c r="IHO39" s="78"/>
      <c r="IHP39" s="78"/>
      <c r="IHQ39" s="24"/>
      <c r="IHR39" s="26"/>
      <c r="IHS39" s="22"/>
      <c r="IHT39" s="22"/>
      <c r="IHU39" s="22"/>
      <c r="IHV39" s="22"/>
      <c r="IHW39" s="22"/>
      <c r="IHX39" s="34"/>
      <c r="IHY39" s="35"/>
      <c r="IHZ39" s="22"/>
      <c r="IIA39" s="22"/>
      <c r="IIB39" s="22"/>
      <c r="IIC39" s="35"/>
      <c r="IID39" s="70"/>
      <c r="IIE39" s="24"/>
      <c r="IIF39" s="78"/>
      <c r="IIG39" s="78"/>
      <c r="IIH39" s="78"/>
      <c r="III39" s="78"/>
      <c r="IIJ39" s="24"/>
      <c r="IIK39" s="26"/>
      <c r="IIL39" s="22"/>
      <c r="IIM39" s="22"/>
      <c r="IIN39" s="22"/>
      <c r="IIO39" s="22"/>
      <c r="IIP39" s="22"/>
      <c r="IIQ39" s="34"/>
      <c r="IIR39" s="35"/>
      <c r="IIS39" s="22"/>
      <c r="IIT39" s="22"/>
      <c r="IIU39" s="22"/>
      <c r="IIV39" s="35"/>
      <c r="IIW39" s="70"/>
      <c r="IIX39" s="24"/>
      <c r="IIY39" s="78"/>
      <c r="IIZ39" s="78"/>
      <c r="IJA39" s="78"/>
      <c r="IJB39" s="78"/>
      <c r="IJC39" s="24"/>
      <c r="IJD39" s="26"/>
      <c r="IJE39" s="22"/>
      <c r="IJF39" s="22"/>
      <c r="IJG39" s="22"/>
      <c r="IJH39" s="22"/>
      <c r="IJI39" s="22"/>
      <c r="IJJ39" s="34"/>
      <c r="IJK39" s="35"/>
      <c r="IJL39" s="22"/>
      <c r="IJM39" s="22"/>
      <c r="IJN39" s="22"/>
      <c r="IJO39" s="35"/>
      <c r="IJP39" s="70"/>
      <c r="IJQ39" s="24"/>
      <c r="IJR39" s="78"/>
      <c r="IJS39" s="78"/>
      <c r="IJT39" s="78"/>
      <c r="IJU39" s="78"/>
      <c r="IJV39" s="24"/>
      <c r="IJW39" s="26"/>
      <c r="IJX39" s="22"/>
      <c r="IJY39" s="22"/>
      <c r="IJZ39" s="22"/>
      <c r="IKA39" s="22"/>
      <c r="IKB39" s="22"/>
      <c r="IKC39" s="34"/>
      <c r="IKD39" s="35"/>
      <c r="IKE39" s="22"/>
      <c r="IKF39" s="22"/>
      <c r="IKG39" s="22"/>
      <c r="IKH39" s="35"/>
      <c r="IKI39" s="70"/>
      <c r="IKJ39" s="24"/>
      <c r="IKK39" s="78"/>
      <c r="IKL39" s="78"/>
      <c r="IKM39" s="78"/>
      <c r="IKN39" s="78"/>
      <c r="IKO39" s="24"/>
      <c r="IKP39" s="26"/>
      <c r="IKQ39" s="22"/>
      <c r="IKR39" s="22"/>
      <c r="IKS39" s="22"/>
      <c r="IKT39" s="22"/>
      <c r="IKU39" s="22"/>
      <c r="IKV39" s="34"/>
      <c r="IKW39" s="35"/>
      <c r="IKX39" s="22"/>
      <c r="IKY39" s="22"/>
      <c r="IKZ39" s="22"/>
      <c r="ILA39" s="35"/>
      <c r="ILB39" s="70"/>
      <c r="ILC39" s="24"/>
      <c r="ILD39" s="78"/>
      <c r="ILE39" s="78"/>
      <c r="ILF39" s="78"/>
      <c r="ILG39" s="78"/>
      <c r="ILH39" s="24"/>
      <c r="ILI39" s="26"/>
      <c r="ILJ39" s="22"/>
      <c r="ILK39" s="22"/>
      <c r="ILL39" s="22"/>
      <c r="ILM39" s="22"/>
      <c r="ILN39" s="22"/>
      <c r="ILO39" s="34"/>
      <c r="ILP39" s="35"/>
      <c r="ILQ39" s="22"/>
      <c r="ILR39" s="22"/>
      <c r="ILS39" s="22"/>
      <c r="ILT39" s="35"/>
      <c r="ILU39" s="70"/>
      <c r="ILV39" s="24"/>
      <c r="ILW39" s="78"/>
      <c r="ILX39" s="78"/>
      <c r="ILY39" s="78"/>
      <c r="ILZ39" s="78"/>
      <c r="IMA39" s="24"/>
      <c r="IMB39" s="26"/>
      <c r="IMC39" s="22"/>
      <c r="IMD39" s="22"/>
      <c r="IME39" s="22"/>
      <c r="IMF39" s="22"/>
      <c r="IMG39" s="22"/>
      <c r="IMH39" s="34"/>
      <c r="IMI39" s="35"/>
      <c r="IMJ39" s="22"/>
      <c r="IMK39" s="22"/>
      <c r="IML39" s="22"/>
      <c r="IMM39" s="35"/>
      <c r="IMN39" s="70"/>
      <c r="IMO39" s="24"/>
      <c r="IMP39" s="78"/>
      <c r="IMQ39" s="78"/>
      <c r="IMR39" s="78"/>
      <c r="IMS39" s="78"/>
      <c r="IMT39" s="24"/>
      <c r="IMU39" s="26"/>
      <c r="IMV39" s="22"/>
      <c r="IMW39" s="22"/>
      <c r="IMX39" s="22"/>
      <c r="IMY39" s="22"/>
      <c r="IMZ39" s="22"/>
      <c r="INA39" s="34"/>
      <c r="INB39" s="35"/>
      <c r="INC39" s="22"/>
      <c r="IND39" s="22"/>
      <c r="INE39" s="22"/>
      <c r="INF39" s="35"/>
      <c r="ING39" s="70"/>
      <c r="INH39" s="24"/>
      <c r="INI39" s="78"/>
      <c r="INJ39" s="78"/>
      <c r="INK39" s="78"/>
      <c r="INL39" s="78"/>
      <c r="INM39" s="24"/>
      <c r="INN39" s="26"/>
      <c r="INO39" s="22"/>
      <c r="INP39" s="22"/>
      <c r="INQ39" s="22"/>
      <c r="INR39" s="22"/>
      <c r="INS39" s="22"/>
      <c r="INT39" s="34"/>
      <c r="INU39" s="35"/>
      <c r="INV39" s="22"/>
      <c r="INW39" s="22"/>
      <c r="INX39" s="22"/>
      <c r="INY39" s="35"/>
      <c r="INZ39" s="70"/>
      <c r="IOA39" s="24"/>
      <c r="IOB39" s="78"/>
      <c r="IOC39" s="78"/>
      <c r="IOD39" s="78"/>
      <c r="IOE39" s="78"/>
      <c r="IOF39" s="24"/>
      <c r="IOG39" s="26"/>
      <c r="IOH39" s="22"/>
      <c r="IOI39" s="22"/>
      <c r="IOJ39" s="22"/>
      <c r="IOK39" s="22"/>
      <c r="IOL39" s="22"/>
      <c r="IOM39" s="34"/>
      <c r="ION39" s="35"/>
      <c r="IOO39" s="22"/>
      <c r="IOP39" s="22"/>
      <c r="IOQ39" s="22"/>
      <c r="IOR39" s="35"/>
      <c r="IOS39" s="70"/>
      <c r="IOT39" s="24"/>
      <c r="IOU39" s="78"/>
      <c r="IOV39" s="78"/>
      <c r="IOW39" s="78"/>
      <c r="IOX39" s="78"/>
      <c r="IOY39" s="24"/>
      <c r="IOZ39" s="26"/>
      <c r="IPA39" s="22"/>
      <c r="IPB39" s="22"/>
      <c r="IPC39" s="22"/>
      <c r="IPD39" s="22"/>
      <c r="IPE39" s="22"/>
      <c r="IPF39" s="34"/>
      <c r="IPG39" s="35"/>
      <c r="IPH39" s="22"/>
      <c r="IPI39" s="22"/>
      <c r="IPJ39" s="22"/>
      <c r="IPK39" s="35"/>
      <c r="IPL39" s="70"/>
      <c r="IPM39" s="24"/>
      <c r="IPN39" s="78"/>
      <c r="IPO39" s="78"/>
      <c r="IPP39" s="78"/>
      <c r="IPQ39" s="78"/>
      <c r="IPR39" s="24"/>
      <c r="IPS39" s="26"/>
      <c r="IPT39" s="22"/>
      <c r="IPU39" s="22"/>
      <c r="IPV39" s="22"/>
      <c r="IPW39" s="22"/>
      <c r="IPX39" s="22"/>
      <c r="IPY39" s="34"/>
      <c r="IPZ39" s="35"/>
      <c r="IQA39" s="22"/>
      <c r="IQB39" s="22"/>
      <c r="IQC39" s="22"/>
      <c r="IQD39" s="35"/>
      <c r="IQE39" s="70"/>
      <c r="IQF39" s="24"/>
      <c r="IQG39" s="78"/>
      <c r="IQH39" s="78"/>
      <c r="IQI39" s="78"/>
      <c r="IQJ39" s="78"/>
      <c r="IQK39" s="24"/>
      <c r="IQL39" s="26"/>
      <c r="IQM39" s="22"/>
      <c r="IQN39" s="22"/>
      <c r="IQO39" s="22"/>
      <c r="IQP39" s="22"/>
      <c r="IQQ39" s="22"/>
      <c r="IQR39" s="34"/>
      <c r="IQS39" s="35"/>
      <c r="IQT39" s="22"/>
      <c r="IQU39" s="22"/>
      <c r="IQV39" s="22"/>
      <c r="IQW39" s="35"/>
      <c r="IQX39" s="70"/>
      <c r="IQY39" s="24"/>
      <c r="IQZ39" s="78"/>
      <c r="IRA39" s="78"/>
      <c r="IRB39" s="78"/>
      <c r="IRC39" s="78"/>
      <c r="IRD39" s="24"/>
      <c r="IRE39" s="26"/>
      <c r="IRF39" s="22"/>
      <c r="IRG39" s="22"/>
      <c r="IRH39" s="22"/>
      <c r="IRI39" s="22"/>
      <c r="IRJ39" s="22"/>
      <c r="IRK39" s="34"/>
      <c r="IRL39" s="35"/>
      <c r="IRM39" s="22"/>
      <c r="IRN39" s="22"/>
      <c r="IRO39" s="22"/>
      <c r="IRP39" s="35"/>
      <c r="IRQ39" s="70"/>
      <c r="IRR39" s="24"/>
      <c r="IRS39" s="78"/>
      <c r="IRT39" s="78"/>
      <c r="IRU39" s="78"/>
      <c r="IRV39" s="78"/>
      <c r="IRW39" s="24"/>
      <c r="IRX39" s="26"/>
      <c r="IRY39" s="22"/>
      <c r="IRZ39" s="22"/>
      <c r="ISA39" s="22"/>
      <c r="ISB39" s="22"/>
      <c r="ISC39" s="22"/>
      <c r="ISD39" s="34"/>
      <c r="ISE39" s="35"/>
      <c r="ISF39" s="22"/>
      <c r="ISG39" s="22"/>
      <c r="ISH39" s="22"/>
      <c r="ISI39" s="35"/>
      <c r="ISJ39" s="70"/>
      <c r="ISK39" s="24"/>
      <c r="ISL39" s="78"/>
      <c r="ISM39" s="78"/>
      <c r="ISN39" s="78"/>
      <c r="ISO39" s="78"/>
      <c r="ISP39" s="24"/>
      <c r="ISQ39" s="26"/>
      <c r="ISR39" s="22"/>
      <c r="ISS39" s="22"/>
      <c r="IST39" s="22"/>
      <c r="ISU39" s="22"/>
      <c r="ISV39" s="22"/>
      <c r="ISW39" s="34"/>
      <c r="ISX39" s="35"/>
      <c r="ISY39" s="22"/>
      <c r="ISZ39" s="22"/>
      <c r="ITA39" s="22"/>
      <c r="ITB39" s="35"/>
      <c r="ITC39" s="70"/>
      <c r="ITD39" s="24"/>
      <c r="ITE39" s="78"/>
      <c r="ITF39" s="78"/>
      <c r="ITG39" s="78"/>
      <c r="ITH39" s="78"/>
      <c r="ITI39" s="24"/>
      <c r="ITJ39" s="26"/>
      <c r="ITK39" s="22"/>
      <c r="ITL39" s="22"/>
      <c r="ITM39" s="22"/>
      <c r="ITN39" s="22"/>
      <c r="ITO39" s="22"/>
      <c r="ITP39" s="34"/>
      <c r="ITQ39" s="35"/>
      <c r="ITR39" s="22"/>
      <c r="ITS39" s="22"/>
      <c r="ITT39" s="22"/>
      <c r="ITU39" s="35"/>
      <c r="ITV39" s="70"/>
      <c r="ITW39" s="24"/>
      <c r="ITX39" s="78"/>
      <c r="ITY39" s="78"/>
      <c r="ITZ39" s="78"/>
      <c r="IUA39" s="78"/>
      <c r="IUB39" s="24"/>
      <c r="IUC39" s="26"/>
      <c r="IUD39" s="22"/>
      <c r="IUE39" s="22"/>
      <c r="IUF39" s="22"/>
      <c r="IUG39" s="22"/>
      <c r="IUH39" s="22"/>
      <c r="IUI39" s="34"/>
      <c r="IUJ39" s="35"/>
      <c r="IUK39" s="22"/>
      <c r="IUL39" s="22"/>
      <c r="IUM39" s="22"/>
      <c r="IUN39" s="35"/>
      <c r="IUO39" s="70"/>
      <c r="IUP39" s="24"/>
      <c r="IUQ39" s="78"/>
      <c r="IUR39" s="78"/>
      <c r="IUS39" s="78"/>
      <c r="IUT39" s="78"/>
      <c r="IUU39" s="24"/>
      <c r="IUV39" s="26"/>
      <c r="IUW39" s="22"/>
      <c r="IUX39" s="22"/>
      <c r="IUY39" s="22"/>
      <c r="IUZ39" s="22"/>
      <c r="IVA39" s="22"/>
      <c r="IVB39" s="34"/>
      <c r="IVC39" s="35"/>
      <c r="IVD39" s="22"/>
      <c r="IVE39" s="22"/>
      <c r="IVF39" s="22"/>
      <c r="IVG39" s="35"/>
      <c r="IVH39" s="70"/>
      <c r="IVI39" s="24"/>
      <c r="IVJ39" s="78"/>
      <c r="IVK39" s="78"/>
      <c r="IVL39" s="78"/>
      <c r="IVM39" s="78"/>
      <c r="IVN39" s="24"/>
      <c r="IVO39" s="26"/>
      <c r="IVP39" s="22"/>
      <c r="IVQ39" s="22"/>
      <c r="IVR39" s="22"/>
      <c r="IVS39" s="22"/>
      <c r="IVT39" s="22"/>
      <c r="IVU39" s="34"/>
      <c r="IVV39" s="35"/>
      <c r="IVW39" s="22"/>
      <c r="IVX39" s="22"/>
      <c r="IVY39" s="22"/>
      <c r="IVZ39" s="35"/>
      <c r="IWA39" s="70"/>
      <c r="IWB39" s="24"/>
      <c r="IWC39" s="78"/>
      <c r="IWD39" s="78"/>
      <c r="IWE39" s="78"/>
      <c r="IWF39" s="78"/>
      <c r="IWG39" s="24"/>
      <c r="IWH39" s="26"/>
      <c r="IWI39" s="22"/>
      <c r="IWJ39" s="22"/>
      <c r="IWK39" s="22"/>
      <c r="IWL39" s="22"/>
      <c r="IWM39" s="22"/>
      <c r="IWN39" s="34"/>
      <c r="IWO39" s="35"/>
      <c r="IWP39" s="22"/>
      <c r="IWQ39" s="22"/>
      <c r="IWR39" s="22"/>
      <c r="IWS39" s="35"/>
      <c r="IWT39" s="70"/>
      <c r="IWU39" s="24"/>
      <c r="IWV39" s="78"/>
      <c r="IWW39" s="78"/>
      <c r="IWX39" s="78"/>
      <c r="IWY39" s="78"/>
      <c r="IWZ39" s="24"/>
      <c r="IXA39" s="26"/>
      <c r="IXB39" s="22"/>
      <c r="IXC39" s="22"/>
      <c r="IXD39" s="22"/>
      <c r="IXE39" s="22"/>
      <c r="IXF39" s="22"/>
      <c r="IXG39" s="34"/>
      <c r="IXH39" s="35"/>
      <c r="IXI39" s="22"/>
      <c r="IXJ39" s="22"/>
      <c r="IXK39" s="22"/>
      <c r="IXL39" s="35"/>
      <c r="IXM39" s="70"/>
      <c r="IXN39" s="24"/>
      <c r="IXO39" s="78"/>
      <c r="IXP39" s="78"/>
      <c r="IXQ39" s="78"/>
      <c r="IXR39" s="78"/>
      <c r="IXS39" s="24"/>
      <c r="IXT39" s="26"/>
      <c r="IXU39" s="22"/>
      <c r="IXV39" s="22"/>
      <c r="IXW39" s="22"/>
      <c r="IXX39" s="22"/>
      <c r="IXY39" s="22"/>
      <c r="IXZ39" s="34"/>
      <c r="IYA39" s="35"/>
      <c r="IYB39" s="22"/>
      <c r="IYC39" s="22"/>
      <c r="IYD39" s="22"/>
      <c r="IYE39" s="35"/>
      <c r="IYF39" s="70"/>
      <c r="IYG39" s="24"/>
      <c r="IYH39" s="78"/>
      <c r="IYI39" s="78"/>
      <c r="IYJ39" s="78"/>
      <c r="IYK39" s="78"/>
      <c r="IYL39" s="24"/>
      <c r="IYM39" s="26"/>
      <c r="IYN39" s="22"/>
      <c r="IYO39" s="22"/>
      <c r="IYP39" s="22"/>
      <c r="IYQ39" s="22"/>
      <c r="IYR39" s="22"/>
      <c r="IYS39" s="34"/>
      <c r="IYT39" s="35"/>
      <c r="IYU39" s="22"/>
      <c r="IYV39" s="22"/>
      <c r="IYW39" s="22"/>
      <c r="IYX39" s="35"/>
      <c r="IYY39" s="70"/>
      <c r="IYZ39" s="24"/>
      <c r="IZA39" s="78"/>
      <c r="IZB39" s="78"/>
      <c r="IZC39" s="78"/>
      <c r="IZD39" s="78"/>
      <c r="IZE39" s="24"/>
      <c r="IZF39" s="26"/>
      <c r="IZG39" s="22"/>
      <c r="IZH39" s="22"/>
      <c r="IZI39" s="22"/>
      <c r="IZJ39" s="22"/>
      <c r="IZK39" s="22"/>
      <c r="IZL39" s="34"/>
      <c r="IZM39" s="35"/>
      <c r="IZN39" s="22"/>
      <c r="IZO39" s="22"/>
      <c r="IZP39" s="22"/>
      <c r="IZQ39" s="35"/>
      <c r="IZR39" s="70"/>
      <c r="IZS39" s="24"/>
      <c r="IZT39" s="78"/>
      <c r="IZU39" s="78"/>
      <c r="IZV39" s="78"/>
      <c r="IZW39" s="78"/>
      <c r="IZX39" s="24"/>
      <c r="IZY39" s="26"/>
      <c r="IZZ39" s="22"/>
      <c r="JAA39" s="22"/>
      <c r="JAB39" s="22"/>
      <c r="JAC39" s="22"/>
      <c r="JAD39" s="22"/>
      <c r="JAE39" s="34"/>
      <c r="JAF39" s="35"/>
      <c r="JAG39" s="22"/>
      <c r="JAH39" s="22"/>
      <c r="JAI39" s="22"/>
      <c r="JAJ39" s="35"/>
      <c r="JAK39" s="70"/>
      <c r="JAL39" s="24"/>
      <c r="JAM39" s="78"/>
      <c r="JAN39" s="78"/>
      <c r="JAO39" s="78"/>
      <c r="JAP39" s="78"/>
      <c r="JAQ39" s="24"/>
      <c r="JAR39" s="26"/>
      <c r="JAS39" s="22"/>
      <c r="JAT39" s="22"/>
      <c r="JAU39" s="22"/>
      <c r="JAV39" s="22"/>
      <c r="JAW39" s="22"/>
      <c r="JAX39" s="34"/>
      <c r="JAY39" s="35"/>
      <c r="JAZ39" s="22"/>
      <c r="JBA39" s="22"/>
      <c r="JBB39" s="22"/>
      <c r="JBC39" s="35"/>
      <c r="JBD39" s="70"/>
      <c r="JBE39" s="24"/>
      <c r="JBF39" s="78"/>
      <c r="JBG39" s="78"/>
      <c r="JBH39" s="78"/>
      <c r="JBI39" s="78"/>
      <c r="JBJ39" s="24"/>
      <c r="JBK39" s="26"/>
      <c r="JBL39" s="22"/>
      <c r="JBM39" s="22"/>
      <c r="JBN39" s="22"/>
      <c r="JBO39" s="22"/>
      <c r="JBP39" s="22"/>
      <c r="JBQ39" s="34"/>
      <c r="JBR39" s="35"/>
      <c r="JBS39" s="22"/>
      <c r="JBT39" s="22"/>
      <c r="JBU39" s="22"/>
      <c r="JBV39" s="35"/>
      <c r="JBW39" s="70"/>
      <c r="JBX39" s="24"/>
      <c r="JBY39" s="78"/>
      <c r="JBZ39" s="78"/>
      <c r="JCA39" s="78"/>
      <c r="JCB39" s="78"/>
      <c r="JCC39" s="24"/>
      <c r="JCD39" s="26"/>
      <c r="JCE39" s="22"/>
      <c r="JCF39" s="22"/>
      <c r="JCG39" s="22"/>
      <c r="JCH39" s="22"/>
      <c r="JCI39" s="22"/>
      <c r="JCJ39" s="34"/>
      <c r="JCK39" s="35"/>
      <c r="JCL39" s="22"/>
      <c r="JCM39" s="22"/>
      <c r="JCN39" s="22"/>
      <c r="JCO39" s="35"/>
      <c r="JCP39" s="70"/>
      <c r="JCQ39" s="24"/>
      <c r="JCR39" s="78"/>
      <c r="JCS39" s="78"/>
      <c r="JCT39" s="78"/>
      <c r="JCU39" s="78"/>
      <c r="JCV39" s="24"/>
      <c r="JCW39" s="26"/>
      <c r="JCX39" s="22"/>
      <c r="JCY39" s="22"/>
      <c r="JCZ39" s="22"/>
      <c r="JDA39" s="22"/>
      <c r="JDB39" s="22"/>
      <c r="JDC39" s="34"/>
      <c r="JDD39" s="35"/>
      <c r="JDE39" s="22"/>
      <c r="JDF39" s="22"/>
      <c r="JDG39" s="22"/>
      <c r="JDH39" s="35"/>
      <c r="JDI39" s="70"/>
      <c r="JDJ39" s="24"/>
      <c r="JDK39" s="78"/>
      <c r="JDL39" s="78"/>
      <c r="JDM39" s="78"/>
      <c r="JDN39" s="78"/>
      <c r="JDO39" s="24"/>
      <c r="JDP39" s="26"/>
      <c r="JDQ39" s="22"/>
      <c r="JDR39" s="22"/>
      <c r="JDS39" s="22"/>
      <c r="JDT39" s="22"/>
      <c r="JDU39" s="22"/>
      <c r="JDV39" s="34"/>
      <c r="JDW39" s="35"/>
      <c r="JDX39" s="22"/>
      <c r="JDY39" s="22"/>
      <c r="JDZ39" s="22"/>
      <c r="JEA39" s="35"/>
      <c r="JEB39" s="70"/>
      <c r="JEC39" s="24"/>
      <c r="JED39" s="78"/>
      <c r="JEE39" s="78"/>
      <c r="JEF39" s="78"/>
      <c r="JEG39" s="78"/>
      <c r="JEH39" s="24"/>
      <c r="JEI39" s="26"/>
      <c r="JEJ39" s="22"/>
      <c r="JEK39" s="22"/>
      <c r="JEL39" s="22"/>
      <c r="JEM39" s="22"/>
      <c r="JEN39" s="22"/>
      <c r="JEO39" s="34"/>
      <c r="JEP39" s="35"/>
      <c r="JEQ39" s="22"/>
      <c r="JER39" s="22"/>
      <c r="JES39" s="22"/>
      <c r="JET39" s="35"/>
      <c r="JEU39" s="70"/>
      <c r="JEV39" s="24"/>
      <c r="JEW39" s="78"/>
      <c r="JEX39" s="78"/>
      <c r="JEY39" s="78"/>
      <c r="JEZ39" s="78"/>
      <c r="JFA39" s="24"/>
      <c r="JFB39" s="26"/>
      <c r="JFC39" s="22"/>
      <c r="JFD39" s="22"/>
      <c r="JFE39" s="22"/>
      <c r="JFF39" s="22"/>
      <c r="JFG39" s="22"/>
      <c r="JFH39" s="34"/>
      <c r="JFI39" s="35"/>
      <c r="JFJ39" s="22"/>
      <c r="JFK39" s="22"/>
      <c r="JFL39" s="22"/>
      <c r="JFM39" s="35"/>
      <c r="JFN39" s="70"/>
      <c r="JFO39" s="24"/>
      <c r="JFP39" s="78"/>
      <c r="JFQ39" s="78"/>
      <c r="JFR39" s="78"/>
      <c r="JFS39" s="78"/>
      <c r="JFT39" s="24"/>
      <c r="JFU39" s="26"/>
      <c r="JFV39" s="22"/>
      <c r="JFW39" s="22"/>
      <c r="JFX39" s="22"/>
      <c r="JFY39" s="22"/>
      <c r="JFZ39" s="22"/>
      <c r="JGA39" s="34"/>
      <c r="JGB39" s="35"/>
      <c r="JGC39" s="22"/>
      <c r="JGD39" s="22"/>
      <c r="JGE39" s="22"/>
      <c r="JGF39" s="35"/>
      <c r="JGG39" s="70"/>
      <c r="JGH39" s="24"/>
      <c r="JGI39" s="78"/>
      <c r="JGJ39" s="78"/>
      <c r="JGK39" s="78"/>
      <c r="JGL39" s="78"/>
      <c r="JGM39" s="24"/>
      <c r="JGN39" s="26"/>
      <c r="JGO39" s="22"/>
      <c r="JGP39" s="22"/>
      <c r="JGQ39" s="22"/>
      <c r="JGR39" s="22"/>
      <c r="JGS39" s="22"/>
      <c r="JGT39" s="34"/>
      <c r="JGU39" s="35"/>
      <c r="JGV39" s="22"/>
      <c r="JGW39" s="22"/>
      <c r="JGX39" s="22"/>
      <c r="JGY39" s="35"/>
      <c r="JGZ39" s="70"/>
      <c r="JHA39" s="24"/>
      <c r="JHB39" s="78"/>
      <c r="JHC39" s="78"/>
      <c r="JHD39" s="78"/>
      <c r="JHE39" s="78"/>
      <c r="JHF39" s="24"/>
      <c r="JHG39" s="26"/>
      <c r="JHH39" s="22"/>
      <c r="JHI39" s="22"/>
      <c r="JHJ39" s="22"/>
      <c r="JHK39" s="22"/>
      <c r="JHL39" s="22"/>
      <c r="JHM39" s="34"/>
      <c r="JHN39" s="35"/>
      <c r="JHO39" s="22"/>
      <c r="JHP39" s="22"/>
      <c r="JHQ39" s="22"/>
      <c r="JHR39" s="35"/>
      <c r="JHS39" s="70"/>
      <c r="JHT39" s="24"/>
      <c r="JHU39" s="78"/>
      <c r="JHV39" s="78"/>
      <c r="JHW39" s="78"/>
      <c r="JHX39" s="78"/>
      <c r="JHY39" s="24"/>
      <c r="JHZ39" s="26"/>
      <c r="JIA39" s="22"/>
      <c r="JIB39" s="22"/>
      <c r="JIC39" s="22"/>
      <c r="JID39" s="22"/>
      <c r="JIE39" s="22"/>
      <c r="JIF39" s="34"/>
      <c r="JIG39" s="35"/>
      <c r="JIH39" s="22"/>
      <c r="JII39" s="22"/>
      <c r="JIJ39" s="22"/>
      <c r="JIK39" s="35"/>
      <c r="JIL39" s="70"/>
      <c r="JIM39" s="24"/>
      <c r="JIN39" s="78"/>
      <c r="JIO39" s="78"/>
      <c r="JIP39" s="78"/>
      <c r="JIQ39" s="78"/>
      <c r="JIR39" s="24"/>
      <c r="JIS39" s="26"/>
      <c r="JIT39" s="22"/>
      <c r="JIU39" s="22"/>
      <c r="JIV39" s="22"/>
      <c r="JIW39" s="22"/>
      <c r="JIX39" s="22"/>
      <c r="JIY39" s="34"/>
      <c r="JIZ39" s="35"/>
      <c r="JJA39" s="22"/>
      <c r="JJB39" s="22"/>
      <c r="JJC39" s="22"/>
      <c r="JJD39" s="35"/>
      <c r="JJE39" s="70"/>
      <c r="JJF39" s="24"/>
      <c r="JJG39" s="78"/>
      <c r="JJH39" s="78"/>
      <c r="JJI39" s="78"/>
      <c r="JJJ39" s="78"/>
      <c r="JJK39" s="24"/>
      <c r="JJL39" s="26"/>
      <c r="JJM39" s="22"/>
      <c r="JJN39" s="22"/>
      <c r="JJO39" s="22"/>
      <c r="JJP39" s="22"/>
      <c r="JJQ39" s="22"/>
      <c r="JJR39" s="34"/>
      <c r="JJS39" s="35"/>
      <c r="JJT39" s="22"/>
      <c r="JJU39" s="22"/>
      <c r="JJV39" s="22"/>
      <c r="JJW39" s="35"/>
      <c r="JJX39" s="70"/>
      <c r="JJY39" s="24"/>
      <c r="JJZ39" s="78"/>
      <c r="JKA39" s="78"/>
      <c r="JKB39" s="78"/>
      <c r="JKC39" s="78"/>
      <c r="JKD39" s="24"/>
      <c r="JKE39" s="26"/>
      <c r="JKF39" s="22"/>
      <c r="JKG39" s="22"/>
      <c r="JKH39" s="22"/>
      <c r="JKI39" s="22"/>
      <c r="JKJ39" s="22"/>
      <c r="JKK39" s="34"/>
      <c r="JKL39" s="35"/>
      <c r="JKM39" s="22"/>
      <c r="JKN39" s="22"/>
      <c r="JKO39" s="22"/>
      <c r="JKP39" s="35"/>
      <c r="JKQ39" s="70"/>
      <c r="JKR39" s="24"/>
      <c r="JKS39" s="78"/>
      <c r="JKT39" s="78"/>
      <c r="JKU39" s="78"/>
      <c r="JKV39" s="78"/>
      <c r="JKW39" s="24"/>
      <c r="JKX39" s="26"/>
      <c r="JKY39" s="22"/>
      <c r="JKZ39" s="22"/>
      <c r="JLA39" s="22"/>
      <c r="JLB39" s="22"/>
      <c r="JLC39" s="22"/>
      <c r="JLD39" s="34"/>
      <c r="JLE39" s="35"/>
      <c r="JLF39" s="22"/>
      <c r="JLG39" s="22"/>
      <c r="JLH39" s="22"/>
      <c r="JLI39" s="35"/>
      <c r="JLJ39" s="70"/>
      <c r="JLK39" s="24"/>
      <c r="JLL39" s="78"/>
      <c r="JLM39" s="78"/>
      <c r="JLN39" s="78"/>
      <c r="JLO39" s="78"/>
      <c r="JLP39" s="24"/>
      <c r="JLQ39" s="26"/>
      <c r="JLR39" s="22"/>
      <c r="JLS39" s="22"/>
      <c r="JLT39" s="22"/>
      <c r="JLU39" s="22"/>
      <c r="JLV39" s="22"/>
      <c r="JLW39" s="34"/>
      <c r="JLX39" s="35"/>
      <c r="JLY39" s="22"/>
      <c r="JLZ39" s="22"/>
      <c r="JMA39" s="22"/>
      <c r="JMB39" s="35"/>
      <c r="JMC39" s="70"/>
      <c r="JMD39" s="24"/>
      <c r="JME39" s="78"/>
      <c r="JMF39" s="78"/>
      <c r="JMG39" s="78"/>
      <c r="JMH39" s="78"/>
      <c r="JMI39" s="24"/>
      <c r="JMJ39" s="26"/>
      <c r="JMK39" s="22"/>
      <c r="JML39" s="22"/>
      <c r="JMM39" s="22"/>
      <c r="JMN39" s="22"/>
      <c r="JMO39" s="22"/>
      <c r="JMP39" s="34"/>
      <c r="JMQ39" s="35"/>
      <c r="JMR39" s="22"/>
      <c r="JMS39" s="22"/>
      <c r="JMT39" s="22"/>
      <c r="JMU39" s="35"/>
      <c r="JMV39" s="70"/>
      <c r="JMW39" s="24"/>
      <c r="JMX39" s="78"/>
      <c r="JMY39" s="78"/>
      <c r="JMZ39" s="78"/>
      <c r="JNA39" s="78"/>
      <c r="JNB39" s="24"/>
      <c r="JNC39" s="26"/>
      <c r="JND39" s="22"/>
      <c r="JNE39" s="22"/>
      <c r="JNF39" s="22"/>
      <c r="JNG39" s="22"/>
      <c r="JNH39" s="22"/>
      <c r="JNI39" s="34"/>
      <c r="JNJ39" s="35"/>
      <c r="JNK39" s="22"/>
      <c r="JNL39" s="22"/>
      <c r="JNM39" s="22"/>
      <c r="JNN39" s="35"/>
      <c r="JNO39" s="70"/>
      <c r="JNP39" s="24"/>
      <c r="JNQ39" s="78"/>
      <c r="JNR39" s="78"/>
      <c r="JNS39" s="78"/>
      <c r="JNT39" s="78"/>
      <c r="JNU39" s="24"/>
      <c r="JNV39" s="26"/>
      <c r="JNW39" s="22"/>
      <c r="JNX39" s="22"/>
      <c r="JNY39" s="22"/>
      <c r="JNZ39" s="22"/>
      <c r="JOA39" s="22"/>
      <c r="JOB39" s="34"/>
      <c r="JOC39" s="35"/>
      <c r="JOD39" s="22"/>
      <c r="JOE39" s="22"/>
      <c r="JOF39" s="22"/>
      <c r="JOG39" s="35"/>
      <c r="JOH39" s="70"/>
      <c r="JOI39" s="24"/>
      <c r="JOJ39" s="78"/>
      <c r="JOK39" s="78"/>
      <c r="JOL39" s="78"/>
      <c r="JOM39" s="78"/>
      <c r="JON39" s="24"/>
      <c r="JOO39" s="26"/>
      <c r="JOP39" s="22"/>
      <c r="JOQ39" s="22"/>
      <c r="JOR39" s="22"/>
      <c r="JOS39" s="22"/>
      <c r="JOT39" s="22"/>
      <c r="JOU39" s="34"/>
      <c r="JOV39" s="35"/>
      <c r="JOW39" s="22"/>
      <c r="JOX39" s="22"/>
      <c r="JOY39" s="22"/>
      <c r="JOZ39" s="35"/>
      <c r="JPA39" s="70"/>
      <c r="JPB39" s="24"/>
      <c r="JPC39" s="78"/>
      <c r="JPD39" s="78"/>
      <c r="JPE39" s="78"/>
      <c r="JPF39" s="78"/>
      <c r="JPG39" s="24"/>
      <c r="JPH39" s="26"/>
      <c r="JPI39" s="22"/>
      <c r="JPJ39" s="22"/>
      <c r="JPK39" s="22"/>
      <c r="JPL39" s="22"/>
      <c r="JPM39" s="22"/>
      <c r="JPN39" s="34"/>
      <c r="JPO39" s="35"/>
      <c r="JPP39" s="22"/>
      <c r="JPQ39" s="22"/>
      <c r="JPR39" s="22"/>
      <c r="JPS39" s="35"/>
      <c r="JPT39" s="70"/>
      <c r="JPU39" s="24"/>
      <c r="JPV39" s="78"/>
      <c r="JPW39" s="78"/>
      <c r="JPX39" s="78"/>
      <c r="JPY39" s="78"/>
      <c r="JPZ39" s="24"/>
      <c r="JQA39" s="26"/>
      <c r="JQB39" s="22"/>
      <c r="JQC39" s="22"/>
      <c r="JQD39" s="22"/>
      <c r="JQE39" s="22"/>
      <c r="JQF39" s="22"/>
      <c r="JQG39" s="34"/>
      <c r="JQH39" s="35"/>
      <c r="JQI39" s="22"/>
      <c r="JQJ39" s="22"/>
      <c r="JQK39" s="22"/>
      <c r="JQL39" s="35"/>
      <c r="JQM39" s="70"/>
      <c r="JQN39" s="24"/>
      <c r="JQO39" s="78"/>
      <c r="JQP39" s="78"/>
      <c r="JQQ39" s="78"/>
      <c r="JQR39" s="78"/>
      <c r="JQS39" s="24"/>
      <c r="JQT39" s="26"/>
      <c r="JQU39" s="22"/>
      <c r="JQV39" s="22"/>
      <c r="JQW39" s="22"/>
      <c r="JQX39" s="22"/>
      <c r="JQY39" s="22"/>
      <c r="JQZ39" s="34"/>
      <c r="JRA39" s="35"/>
      <c r="JRB39" s="22"/>
      <c r="JRC39" s="22"/>
      <c r="JRD39" s="22"/>
      <c r="JRE39" s="35"/>
      <c r="JRF39" s="70"/>
      <c r="JRG39" s="24"/>
      <c r="JRH39" s="78"/>
      <c r="JRI39" s="78"/>
      <c r="JRJ39" s="78"/>
      <c r="JRK39" s="78"/>
      <c r="JRL39" s="24"/>
      <c r="JRM39" s="26"/>
      <c r="JRN39" s="22"/>
      <c r="JRO39" s="22"/>
      <c r="JRP39" s="22"/>
      <c r="JRQ39" s="22"/>
      <c r="JRR39" s="22"/>
      <c r="JRS39" s="34"/>
      <c r="JRT39" s="35"/>
      <c r="JRU39" s="22"/>
      <c r="JRV39" s="22"/>
      <c r="JRW39" s="22"/>
      <c r="JRX39" s="35"/>
      <c r="JRY39" s="70"/>
      <c r="JRZ39" s="24"/>
      <c r="JSA39" s="78"/>
      <c r="JSB39" s="78"/>
      <c r="JSC39" s="78"/>
      <c r="JSD39" s="78"/>
      <c r="JSE39" s="24"/>
      <c r="JSF39" s="26"/>
      <c r="JSG39" s="22"/>
      <c r="JSH39" s="22"/>
      <c r="JSI39" s="22"/>
      <c r="JSJ39" s="22"/>
      <c r="JSK39" s="22"/>
      <c r="JSL39" s="34"/>
      <c r="JSM39" s="35"/>
      <c r="JSN39" s="22"/>
      <c r="JSO39" s="22"/>
      <c r="JSP39" s="22"/>
      <c r="JSQ39" s="35"/>
      <c r="JSR39" s="70"/>
      <c r="JSS39" s="24"/>
      <c r="JST39" s="78"/>
      <c r="JSU39" s="78"/>
      <c r="JSV39" s="78"/>
      <c r="JSW39" s="78"/>
      <c r="JSX39" s="24"/>
      <c r="JSY39" s="26"/>
      <c r="JSZ39" s="22"/>
      <c r="JTA39" s="22"/>
      <c r="JTB39" s="22"/>
      <c r="JTC39" s="22"/>
      <c r="JTD39" s="22"/>
      <c r="JTE39" s="34"/>
      <c r="JTF39" s="35"/>
      <c r="JTG39" s="22"/>
      <c r="JTH39" s="22"/>
      <c r="JTI39" s="22"/>
      <c r="JTJ39" s="35"/>
      <c r="JTK39" s="70"/>
      <c r="JTL39" s="24"/>
      <c r="JTM39" s="78"/>
      <c r="JTN39" s="78"/>
      <c r="JTO39" s="78"/>
      <c r="JTP39" s="78"/>
      <c r="JTQ39" s="24"/>
      <c r="JTR39" s="26"/>
      <c r="JTS39" s="22"/>
      <c r="JTT39" s="22"/>
      <c r="JTU39" s="22"/>
      <c r="JTV39" s="22"/>
      <c r="JTW39" s="22"/>
      <c r="JTX39" s="34"/>
      <c r="JTY39" s="35"/>
      <c r="JTZ39" s="22"/>
      <c r="JUA39" s="22"/>
      <c r="JUB39" s="22"/>
      <c r="JUC39" s="35"/>
      <c r="JUD39" s="70"/>
      <c r="JUE39" s="24"/>
      <c r="JUF39" s="78"/>
      <c r="JUG39" s="78"/>
      <c r="JUH39" s="78"/>
      <c r="JUI39" s="78"/>
      <c r="JUJ39" s="24"/>
      <c r="JUK39" s="26"/>
      <c r="JUL39" s="22"/>
      <c r="JUM39" s="22"/>
      <c r="JUN39" s="22"/>
      <c r="JUO39" s="22"/>
      <c r="JUP39" s="22"/>
      <c r="JUQ39" s="34"/>
      <c r="JUR39" s="35"/>
      <c r="JUS39" s="22"/>
      <c r="JUT39" s="22"/>
      <c r="JUU39" s="22"/>
      <c r="JUV39" s="35"/>
      <c r="JUW39" s="70"/>
      <c r="JUX39" s="24"/>
      <c r="JUY39" s="78"/>
      <c r="JUZ39" s="78"/>
      <c r="JVA39" s="78"/>
      <c r="JVB39" s="78"/>
      <c r="JVC39" s="24"/>
      <c r="JVD39" s="26"/>
      <c r="JVE39" s="22"/>
      <c r="JVF39" s="22"/>
      <c r="JVG39" s="22"/>
      <c r="JVH39" s="22"/>
      <c r="JVI39" s="22"/>
      <c r="JVJ39" s="34"/>
      <c r="JVK39" s="35"/>
      <c r="JVL39" s="22"/>
      <c r="JVM39" s="22"/>
      <c r="JVN39" s="22"/>
      <c r="JVO39" s="35"/>
      <c r="JVP39" s="70"/>
      <c r="JVQ39" s="24"/>
      <c r="JVR39" s="78"/>
      <c r="JVS39" s="78"/>
      <c r="JVT39" s="78"/>
      <c r="JVU39" s="78"/>
      <c r="JVV39" s="24"/>
      <c r="JVW39" s="26"/>
      <c r="JVX39" s="22"/>
      <c r="JVY39" s="22"/>
      <c r="JVZ39" s="22"/>
      <c r="JWA39" s="22"/>
      <c r="JWB39" s="22"/>
      <c r="JWC39" s="34"/>
      <c r="JWD39" s="35"/>
      <c r="JWE39" s="22"/>
      <c r="JWF39" s="22"/>
      <c r="JWG39" s="22"/>
      <c r="JWH39" s="35"/>
      <c r="JWI39" s="70"/>
      <c r="JWJ39" s="24"/>
      <c r="JWK39" s="78"/>
      <c r="JWL39" s="78"/>
      <c r="JWM39" s="78"/>
      <c r="JWN39" s="78"/>
      <c r="JWO39" s="24"/>
      <c r="JWP39" s="26"/>
      <c r="JWQ39" s="22"/>
      <c r="JWR39" s="22"/>
      <c r="JWS39" s="22"/>
      <c r="JWT39" s="22"/>
      <c r="JWU39" s="22"/>
      <c r="JWV39" s="34"/>
      <c r="JWW39" s="35"/>
      <c r="JWX39" s="22"/>
      <c r="JWY39" s="22"/>
      <c r="JWZ39" s="22"/>
      <c r="JXA39" s="35"/>
      <c r="JXB39" s="70"/>
      <c r="JXC39" s="24"/>
      <c r="JXD39" s="78"/>
      <c r="JXE39" s="78"/>
      <c r="JXF39" s="78"/>
      <c r="JXG39" s="78"/>
      <c r="JXH39" s="24"/>
      <c r="JXI39" s="26"/>
      <c r="JXJ39" s="22"/>
      <c r="JXK39" s="22"/>
      <c r="JXL39" s="22"/>
      <c r="JXM39" s="22"/>
      <c r="JXN39" s="22"/>
      <c r="JXO39" s="34"/>
      <c r="JXP39" s="35"/>
      <c r="JXQ39" s="22"/>
      <c r="JXR39" s="22"/>
      <c r="JXS39" s="22"/>
      <c r="JXT39" s="35"/>
      <c r="JXU39" s="70"/>
      <c r="JXV39" s="24"/>
      <c r="JXW39" s="78"/>
      <c r="JXX39" s="78"/>
      <c r="JXY39" s="78"/>
      <c r="JXZ39" s="78"/>
      <c r="JYA39" s="24"/>
      <c r="JYB39" s="26"/>
      <c r="JYC39" s="22"/>
      <c r="JYD39" s="22"/>
      <c r="JYE39" s="22"/>
      <c r="JYF39" s="22"/>
      <c r="JYG39" s="22"/>
      <c r="JYH39" s="34"/>
      <c r="JYI39" s="35"/>
      <c r="JYJ39" s="22"/>
      <c r="JYK39" s="22"/>
      <c r="JYL39" s="22"/>
      <c r="JYM39" s="35"/>
      <c r="JYN39" s="70"/>
      <c r="JYO39" s="24"/>
      <c r="JYP39" s="78"/>
      <c r="JYQ39" s="78"/>
      <c r="JYR39" s="78"/>
      <c r="JYS39" s="78"/>
      <c r="JYT39" s="24"/>
      <c r="JYU39" s="26"/>
      <c r="JYV39" s="22"/>
      <c r="JYW39" s="22"/>
      <c r="JYX39" s="22"/>
      <c r="JYY39" s="22"/>
      <c r="JYZ39" s="22"/>
      <c r="JZA39" s="34"/>
      <c r="JZB39" s="35"/>
      <c r="JZC39" s="22"/>
      <c r="JZD39" s="22"/>
      <c r="JZE39" s="22"/>
      <c r="JZF39" s="35"/>
      <c r="JZG39" s="70"/>
      <c r="JZH39" s="24"/>
      <c r="JZI39" s="78"/>
      <c r="JZJ39" s="78"/>
      <c r="JZK39" s="78"/>
      <c r="JZL39" s="78"/>
      <c r="JZM39" s="24"/>
      <c r="JZN39" s="26"/>
      <c r="JZO39" s="22"/>
      <c r="JZP39" s="22"/>
      <c r="JZQ39" s="22"/>
      <c r="JZR39" s="22"/>
      <c r="JZS39" s="22"/>
      <c r="JZT39" s="34"/>
      <c r="JZU39" s="35"/>
      <c r="JZV39" s="22"/>
      <c r="JZW39" s="22"/>
      <c r="JZX39" s="22"/>
      <c r="JZY39" s="35"/>
      <c r="JZZ39" s="70"/>
      <c r="KAA39" s="24"/>
      <c r="KAB39" s="78"/>
      <c r="KAC39" s="78"/>
      <c r="KAD39" s="78"/>
      <c r="KAE39" s="78"/>
      <c r="KAF39" s="24"/>
      <c r="KAG39" s="26"/>
      <c r="KAH39" s="22"/>
      <c r="KAI39" s="22"/>
      <c r="KAJ39" s="22"/>
      <c r="KAK39" s="22"/>
      <c r="KAL39" s="22"/>
      <c r="KAM39" s="34"/>
      <c r="KAN39" s="35"/>
      <c r="KAO39" s="22"/>
      <c r="KAP39" s="22"/>
      <c r="KAQ39" s="22"/>
      <c r="KAR39" s="35"/>
      <c r="KAS39" s="70"/>
      <c r="KAT39" s="24"/>
      <c r="KAU39" s="78"/>
      <c r="KAV39" s="78"/>
      <c r="KAW39" s="78"/>
      <c r="KAX39" s="78"/>
      <c r="KAY39" s="24"/>
      <c r="KAZ39" s="26"/>
      <c r="KBA39" s="22"/>
      <c r="KBB39" s="22"/>
      <c r="KBC39" s="22"/>
      <c r="KBD39" s="22"/>
      <c r="KBE39" s="22"/>
      <c r="KBF39" s="34"/>
      <c r="KBG39" s="35"/>
      <c r="KBH39" s="22"/>
      <c r="KBI39" s="22"/>
      <c r="KBJ39" s="22"/>
      <c r="KBK39" s="35"/>
      <c r="KBL39" s="70"/>
      <c r="KBM39" s="24"/>
      <c r="KBN39" s="78"/>
      <c r="KBO39" s="78"/>
      <c r="KBP39" s="78"/>
      <c r="KBQ39" s="78"/>
      <c r="KBR39" s="24"/>
      <c r="KBS39" s="26"/>
      <c r="KBT39" s="22"/>
      <c r="KBU39" s="22"/>
      <c r="KBV39" s="22"/>
      <c r="KBW39" s="22"/>
      <c r="KBX39" s="22"/>
      <c r="KBY39" s="34"/>
      <c r="KBZ39" s="35"/>
      <c r="KCA39" s="22"/>
      <c r="KCB39" s="22"/>
      <c r="KCC39" s="22"/>
      <c r="KCD39" s="35"/>
      <c r="KCE39" s="70"/>
      <c r="KCF39" s="24"/>
      <c r="KCG39" s="78"/>
      <c r="KCH39" s="78"/>
      <c r="KCI39" s="78"/>
      <c r="KCJ39" s="78"/>
      <c r="KCK39" s="24"/>
      <c r="KCL39" s="26"/>
      <c r="KCM39" s="22"/>
      <c r="KCN39" s="22"/>
      <c r="KCO39" s="22"/>
      <c r="KCP39" s="22"/>
      <c r="KCQ39" s="22"/>
      <c r="KCR39" s="34"/>
      <c r="KCS39" s="35"/>
      <c r="KCT39" s="22"/>
      <c r="KCU39" s="22"/>
      <c r="KCV39" s="22"/>
      <c r="KCW39" s="35"/>
      <c r="KCX39" s="70"/>
      <c r="KCY39" s="24"/>
      <c r="KCZ39" s="78"/>
      <c r="KDA39" s="78"/>
      <c r="KDB39" s="78"/>
      <c r="KDC39" s="78"/>
      <c r="KDD39" s="24"/>
      <c r="KDE39" s="26"/>
      <c r="KDF39" s="22"/>
      <c r="KDG39" s="22"/>
      <c r="KDH39" s="22"/>
      <c r="KDI39" s="22"/>
      <c r="KDJ39" s="22"/>
      <c r="KDK39" s="34"/>
      <c r="KDL39" s="35"/>
      <c r="KDM39" s="22"/>
      <c r="KDN39" s="22"/>
      <c r="KDO39" s="22"/>
      <c r="KDP39" s="35"/>
      <c r="KDQ39" s="70"/>
      <c r="KDR39" s="24"/>
      <c r="KDS39" s="78"/>
      <c r="KDT39" s="78"/>
      <c r="KDU39" s="78"/>
      <c r="KDV39" s="78"/>
      <c r="KDW39" s="24"/>
      <c r="KDX39" s="26"/>
      <c r="KDY39" s="22"/>
      <c r="KDZ39" s="22"/>
      <c r="KEA39" s="22"/>
      <c r="KEB39" s="22"/>
      <c r="KEC39" s="22"/>
      <c r="KED39" s="34"/>
      <c r="KEE39" s="35"/>
      <c r="KEF39" s="22"/>
      <c r="KEG39" s="22"/>
      <c r="KEH39" s="22"/>
      <c r="KEI39" s="35"/>
      <c r="KEJ39" s="70"/>
      <c r="KEK39" s="24"/>
      <c r="KEL39" s="78"/>
      <c r="KEM39" s="78"/>
      <c r="KEN39" s="78"/>
      <c r="KEO39" s="78"/>
      <c r="KEP39" s="24"/>
      <c r="KEQ39" s="26"/>
      <c r="KER39" s="22"/>
      <c r="KES39" s="22"/>
      <c r="KET39" s="22"/>
      <c r="KEU39" s="22"/>
      <c r="KEV39" s="22"/>
      <c r="KEW39" s="34"/>
      <c r="KEX39" s="35"/>
      <c r="KEY39" s="22"/>
      <c r="KEZ39" s="22"/>
      <c r="KFA39" s="22"/>
      <c r="KFB39" s="35"/>
      <c r="KFC39" s="70"/>
      <c r="KFD39" s="24"/>
      <c r="KFE39" s="78"/>
      <c r="KFF39" s="78"/>
      <c r="KFG39" s="78"/>
      <c r="KFH39" s="78"/>
      <c r="KFI39" s="24"/>
      <c r="KFJ39" s="26"/>
      <c r="KFK39" s="22"/>
      <c r="KFL39" s="22"/>
      <c r="KFM39" s="22"/>
      <c r="KFN39" s="22"/>
      <c r="KFO39" s="22"/>
      <c r="KFP39" s="34"/>
      <c r="KFQ39" s="35"/>
      <c r="KFR39" s="22"/>
      <c r="KFS39" s="22"/>
      <c r="KFT39" s="22"/>
      <c r="KFU39" s="35"/>
      <c r="KFV39" s="70"/>
      <c r="KFW39" s="24"/>
      <c r="KFX39" s="78"/>
      <c r="KFY39" s="78"/>
      <c r="KFZ39" s="78"/>
      <c r="KGA39" s="78"/>
      <c r="KGB39" s="24"/>
      <c r="KGC39" s="26"/>
      <c r="KGD39" s="22"/>
      <c r="KGE39" s="22"/>
      <c r="KGF39" s="22"/>
      <c r="KGG39" s="22"/>
      <c r="KGH39" s="22"/>
      <c r="KGI39" s="34"/>
      <c r="KGJ39" s="35"/>
      <c r="KGK39" s="22"/>
      <c r="KGL39" s="22"/>
      <c r="KGM39" s="22"/>
      <c r="KGN39" s="35"/>
      <c r="KGO39" s="70"/>
      <c r="KGP39" s="24"/>
      <c r="KGQ39" s="78"/>
      <c r="KGR39" s="78"/>
      <c r="KGS39" s="78"/>
      <c r="KGT39" s="78"/>
      <c r="KGU39" s="24"/>
      <c r="KGV39" s="26"/>
      <c r="KGW39" s="22"/>
      <c r="KGX39" s="22"/>
      <c r="KGY39" s="22"/>
      <c r="KGZ39" s="22"/>
      <c r="KHA39" s="22"/>
      <c r="KHB39" s="34"/>
      <c r="KHC39" s="35"/>
      <c r="KHD39" s="22"/>
      <c r="KHE39" s="22"/>
      <c r="KHF39" s="22"/>
      <c r="KHG39" s="35"/>
      <c r="KHH39" s="70"/>
      <c r="KHI39" s="24"/>
      <c r="KHJ39" s="78"/>
      <c r="KHK39" s="78"/>
      <c r="KHL39" s="78"/>
      <c r="KHM39" s="78"/>
      <c r="KHN39" s="24"/>
      <c r="KHO39" s="26"/>
      <c r="KHP39" s="22"/>
      <c r="KHQ39" s="22"/>
      <c r="KHR39" s="22"/>
      <c r="KHS39" s="22"/>
      <c r="KHT39" s="22"/>
      <c r="KHU39" s="34"/>
      <c r="KHV39" s="35"/>
      <c r="KHW39" s="22"/>
      <c r="KHX39" s="22"/>
      <c r="KHY39" s="22"/>
      <c r="KHZ39" s="35"/>
      <c r="KIA39" s="70"/>
      <c r="KIB39" s="24"/>
      <c r="KIC39" s="78"/>
      <c r="KID39" s="78"/>
      <c r="KIE39" s="78"/>
      <c r="KIF39" s="78"/>
      <c r="KIG39" s="24"/>
      <c r="KIH39" s="26"/>
      <c r="KII39" s="22"/>
      <c r="KIJ39" s="22"/>
      <c r="KIK39" s="22"/>
      <c r="KIL39" s="22"/>
      <c r="KIM39" s="22"/>
      <c r="KIN39" s="34"/>
      <c r="KIO39" s="35"/>
      <c r="KIP39" s="22"/>
      <c r="KIQ39" s="22"/>
      <c r="KIR39" s="22"/>
      <c r="KIS39" s="35"/>
      <c r="KIT39" s="70"/>
      <c r="KIU39" s="24"/>
      <c r="KIV39" s="78"/>
      <c r="KIW39" s="78"/>
      <c r="KIX39" s="78"/>
      <c r="KIY39" s="78"/>
      <c r="KIZ39" s="24"/>
      <c r="KJA39" s="26"/>
      <c r="KJB39" s="22"/>
      <c r="KJC39" s="22"/>
      <c r="KJD39" s="22"/>
      <c r="KJE39" s="22"/>
      <c r="KJF39" s="22"/>
      <c r="KJG39" s="34"/>
      <c r="KJH39" s="35"/>
      <c r="KJI39" s="22"/>
      <c r="KJJ39" s="22"/>
      <c r="KJK39" s="22"/>
      <c r="KJL39" s="35"/>
      <c r="KJM39" s="70"/>
      <c r="KJN39" s="24"/>
      <c r="KJO39" s="78"/>
      <c r="KJP39" s="78"/>
      <c r="KJQ39" s="78"/>
      <c r="KJR39" s="78"/>
      <c r="KJS39" s="24"/>
      <c r="KJT39" s="26"/>
      <c r="KJU39" s="22"/>
      <c r="KJV39" s="22"/>
      <c r="KJW39" s="22"/>
      <c r="KJX39" s="22"/>
      <c r="KJY39" s="22"/>
      <c r="KJZ39" s="34"/>
      <c r="KKA39" s="35"/>
      <c r="KKB39" s="22"/>
      <c r="KKC39" s="22"/>
      <c r="KKD39" s="22"/>
      <c r="KKE39" s="35"/>
      <c r="KKF39" s="70"/>
      <c r="KKG39" s="24"/>
      <c r="KKH39" s="78"/>
      <c r="KKI39" s="78"/>
      <c r="KKJ39" s="78"/>
      <c r="KKK39" s="78"/>
      <c r="KKL39" s="24"/>
      <c r="KKM39" s="26"/>
      <c r="KKN39" s="22"/>
      <c r="KKO39" s="22"/>
      <c r="KKP39" s="22"/>
      <c r="KKQ39" s="22"/>
      <c r="KKR39" s="22"/>
      <c r="KKS39" s="34"/>
      <c r="KKT39" s="35"/>
      <c r="KKU39" s="22"/>
      <c r="KKV39" s="22"/>
      <c r="KKW39" s="22"/>
      <c r="KKX39" s="35"/>
      <c r="KKY39" s="70"/>
      <c r="KKZ39" s="24"/>
      <c r="KLA39" s="78"/>
      <c r="KLB39" s="78"/>
      <c r="KLC39" s="78"/>
      <c r="KLD39" s="78"/>
      <c r="KLE39" s="24"/>
      <c r="KLF39" s="26"/>
      <c r="KLG39" s="22"/>
      <c r="KLH39" s="22"/>
      <c r="KLI39" s="22"/>
      <c r="KLJ39" s="22"/>
      <c r="KLK39" s="22"/>
      <c r="KLL39" s="34"/>
      <c r="KLM39" s="35"/>
      <c r="KLN39" s="22"/>
      <c r="KLO39" s="22"/>
      <c r="KLP39" s="22"/>
      <c r="KLQ39" s="35"/>
      <c r="KLR39" s="70"/>
      <c r="KLS39" s="24"/>
      <c r="KLT39" s="78"/>
      <c r="KLU39" s="78"/>
      <c r="KLV39" s="78"/>
      <c r="KLW39" s="78"/>
      <c r="KLX39" s="24"/>
      <c r="KLY39" s="26"/>
      <c r="KLZ39" s="22"/>
      <c r="KMA39" s="22"/>
      <c r="KMB39" s="22"/>
      <c r="KMC39" s="22"/>
      <c r="KMD39" s="22"/>
      <c r="KME39" s="34"/>
      <c r="KMF39" s="35"/>
      <c r="KMG39" s="22"/>
      <c r="KMH39" s="22"/>
      <c r="KMI39" s="22"/>
      <c r="KMJ39" s="35"/>
      <c r="KMK39" s="70"/>
      <c r="KML39" s="24"/>
      <c r="KMM39" s="78"/>
      <c r="KMN39" s="78"/>
      <c r="KMO39" s="78"/>
      <c r="KMP39" s="78"/>
      <c r="KMQ39" s="24"/>
      <c r="KMR39" s="26"/>
      <c r="KMS39" s="22"/>
      <c r="KMT39" s="22"/>
      <c r="KMU39" s="22"/>
      <c r="KMV39" s="22"/>
      <c r="KMW39" s="22"/>
      <c r="KMX39" s="34"/>
      <c r="KMY39" s="35"/>
      <c r="KMZ39" s="22"/>
      <c r="KNA39" s="22"/>
      <c r="KNB39" s="22"/>
      <c r="KNC39" s="35"/>
      <c r="KND39" s="70"/>
      <c r="KNE39" s="24"/>
      <c r="KNF39" s="78"/>
      <c r="KNG39" s="78"/>
      <c r="KNH39" s="78"/>
      <c r="KNI39" s="78"/>
      <c r="KNJ39" s="24"/>
      <c r="KNK39" s="26"/>
      <c r="KNL39" s="22"/>
      <c r="KNM39" s="22"/>
      <c r="KNN39" s="22"/>
      <c r="KNO39" s="22"/>
      <c r="KNP39" s="22"/>
      <c r="KNQ39" s="34"/>
      <c r="KNR39" s="35"/>
      <c r="KNS39" s="22"/>
      <c r="KNT39" s="22"/>
      <c r="KNU39" s="22"/>
      <c r="KNV39" s="35"/>
      <c r="KNW39" s="70"/>
      <c r="KNX39" s="24"/>
      <c r="KNY39" s="78"/>
      <c r="KNZ39" s="78"/>
      <c r="KOA39" s="78"/>
      <c r="KOB39" s="78"/>
      <c r="KOC39" s="24"/>
      <c r="KOD39" s="26"/>
      <c r="KOE39" s="22"/>
      <c r="KOF39" s="22"/>
      <c r="KOG39" s="22"/>
      <c r="KOH39" s="22"/>
      <c r="KOI39" s="22"/>
      <c r="KOJ39" s="34"/>
      <c r="KOK39" s="35"/>
      <c r="KOL39" s="22"/>
      <c r="KOM39" s="22"/>
      <c r="KON39" s="22"/>
      <c r="KOO39" s="35"/>
      <c r="KOP39" s="70"/>
      <c r="KOQ39" s="24"/>
      <c r="KOR39" s="78"/>
      <c r="KOS39" s="78"/>
      <c r="KOT39" s="78"/>
      <c r="KOU39" s="78"/>
      <c r="KOV39" s="24"/>
      <c r="KOW39" s="26"/>
      <c r="KOX39" s="22"/>
      <c r="KOY39" s="22"/>
      <c r="KOZ39" s="22"/>
      <c r="KPA39" s="22"/>
      <c r="KPB39" s="22"/>
      <c r="KPC39" s="34"/>
      <c r="KPD39" s="35"/>
      <c r="KPE39" s="22"/>
      <c r="KPF39" s="22"/>
      <c r="KPG39" s="22"/>
      <c r="KPH39" s="35"/>
      <c r="KPI39" s="70"/>
      <c r="KPJ39" s="24"/>
      <c r="KPK39" s="78"/>
      <c r="KPL39" s="78"/>
      <c r="KPM39" s="78"/>
      <c r="KPN39" s="78"/>
      <c r="KPO39" s="24"/>
      <c r="KPP39" s="26"/>
      <c r="KPQ39" s="22"/>
      <c r="KPR39" s="22"/>
      <c r="KPS39" s="22"/>
      <c r="KPT39" s="22"/>
      <c r="KPU39" s="22"/>
      <c r="KPV39" s="34"/>
      <c r="KPW39" s="35"/>
      <c r="KPX39" s="22"/>
      <c r="KPY39" s="22"/>
      <c r="KPZ39" s="22"/>
      <c r="KQA39" s="35"/>
      <c r="KQB39" s="70"/>
      <c r="KQC39" s="24"/>
      <c r="KQD39" s="78"/>
      <c r="KQE39" s="78"/>
      <c r="KQF39" s="78"/>
      <c r="KQG39" s="78"/>
      <c r="KQH39" s="24"/>
      <c r="KQI39" s="26"/>
      <c r="KQJ39" s="22"/>
      <c r="KQK39" s="22"/>
      <c r="KQL39" s="22"/>
      <c r="KQM39" s="22"/>
      <c r="KQN39" s="22"/>
      <c r="KQO39" s="34"/>
      <c r="KQP39" s="35"/>
      <c r="KQQ39" s="22"/>
      <c r="KQR39" s="22"/>
      <c r="KQS39" s="22"/>
      <c r="KQT39" s="35"/>
      <c r="KQU39" s="70"/>
      <c r="KQV39" s="24"/>
      <c r="KQW39" s="78"/>
      <c r="KQX39" s="78"/>
      <c r="KQY39" s="78"/>
      <c r="KQZ39" s="78"/>
      <c r="KRA39" s="24"/>
      <c r="KRB39" s="26"/>
      <c r="KRC39" s="22"/>
      <c r="KRD39" s="22"/>
      <c r="KRE39" s="22"/>
      <c r="KRF39" s="22"/>
      <c r="KRG39" s="22"/>
      <c r="KRH39" s="34"/>
      <c r="KRI39" s="35"/>
      <c r="KRJ39" s="22"/>
      <c r="KRK39" s="22"/>
      <c r="KRL39" s="22"/>
      <c r="KRM39" s="35"/>
      <c r="KRN39" s="70"/>
      <c r="KRO39" s="24"/>
      <c r="KRP39" s="78"/>
      <c r="KRQ39" s="78"/>
      <c r="KRR39" s="78"/>
      <c r="KRS39" s="78"/>
      <c r="KRT39" s="24"/>
      <c r="KRU39" s="26"/>
      <c r="KRV39" s="22"/>
      <c r="KRW39" s="22"/>
      <c r="KRX39" s="22"/>
      <c r="KRY39" s="22"/>
      <c r="KRZ39" s="22"/>
      <c r="KSA39" s="34"/>
      <c r="KSB39" s="35"/>
      <c r="KSC39" s="22"/>
      <c r="KSD39" s="22"/>
      <c r="KSE39" s="22"/>
      <c r="KSF39" s="35"/>
      <c r="KSG39" s="70"/>
      <c r="KSH39" s="24"/>
      <c r="KSI39" s="78"/>
      <c r="KSJ39" s="78"/>
      <c r="KSK39" s="78"/>
      <c r="KSL39" s="78"/>
      <c r="KSM39" s="24"/>
      <c r="KSN39" s="26"/>
      <c r="KSO39" s="22"/>
      <c r="KSP39" s="22"/>
      <c r="KSQ39" s="22"/>
      <c r="KSR39" s="22"/>
      <c r="KSS39" s="22"/>
      <c r="KST39" s="34"/>
      <c r="KSU39" s="35"/>
      <c r="KSV39" s="22"/>
      <c r="KSW39" s="22"/>
      <c r="KSX39" s="22"/>
      <c r="KSY39" s="35"/>
      <c r="KSZ39" s="70"/>
      <c r="KTA39" s="24"/>
      <c r="KTB39" s="78"/>
      <c r="KTC39" s="78"/>
      <c r="KTD39" s="78"/>
      <c r="KTE39" s="78"/>
      <c r="KTF39" s="24"/>
      <c r="KTG39" s="26"/>
      <c r="KTH39" s="22"/>
      <c r="KTI39" s="22"/>
      <c r="KTJ39" s="22"/>
      <c r="KTK39" s="22"/>
      <c r="KTL39" s="22"/>
      <c r="KTM39" s="34"/>
      <c r="KTN39" s="35"/>
      <c r="KTO39" s="22"/>
      <c r="KTP39" s="22"/>
      <c r="KTQ39" s="22"/>
      <c r="KTR39" s="35"/>
      <c r="KTS39" s="70"/>
      <c r="KTT39" s="24"/>
      <c r="KTU39" s="78"/>
      <c r="KTV39" s="78"/>
      <c r="KTW39" s="78"/>
      <c r="KTX39" s="78"/>
      <c r="KTY39" s="24"/>
      <c r="KTZ39" s="26"/>
      <c r="KUA39" s="22"/>
      <c r="KUB39" s="22"/>
      <c r="KUC39" s="22"/>
      <c r="KUD39" s="22"/>
      <c r="KUE39" s="22"/>
      <c r="KUF39" s="34"/>
      <c r="KUG39" s="35"/>
      <c r="KUH39" s="22"/>
      <c r="KUI39" s="22"/>
      <c r="KUJ39" s="22"/>
      <c r="KUK39" s="35"/>
      <c r="KUL39" s="70"/>
      <c r="KUM39" s="24"/>
      <c r="KUN39" s="78"/>
      <c r="KUO39" s="78"/>
      <c r="KUP39" s="78"/>
      <c r="KUQ39" s="78"/>
      <c r="KUR39" s="24"/>
      <c r="KUS39" s="26"/>
      <c r="KUT39" s="22"/>
      <c r="KUU39" s="22"/>
      <c r="KUV39" s="22"/>
      <c r="KUW39" s="22"/>
      <c r="KUX39" s="22"/>
      <c r="KUY39" s="34"/>
      <c r="KUZ39" s="35"/>
      <c r="KVA39" s="22"/>
      <c r="KVB39" s="22"/>
      <c r="KVC39" s="22"/>
      <c r="KVD39" s="35"/>
      <c r="KVE39" s="70"/>
      <c r="KVF39" s="24"/>
      <c r="KVG39" s="78"/>
      <c r="KVH39" s="78"/>
      <c r="KVI39" s="78"/>
      <c r="KVJ39" s="78"/>
      <c r="KVK39" s="24"/>
      <c r="KVL39" s="26"/>
      <c r="KVM39" s="22"/>
      <c r="KVN39" s="22"/>
      <c r="KVO39" s="22"/>
      <c r="KVP39" s="22"/>
      <c r="KVQ39" s="22"/>
      <c r="KVR39" s="34"/>
      <c r="KVS39" s="35"/>
      <c r="KVT39" s="22"/>
      <c r="KVU39" s="22"/>
      <c r="KVV39" s="22"/>
      <c r="KVW39" s="35"/>
      <c r="KVX39" s="70"/>
      <c r="KVY39" s="24"/>
      <c r="KVZ39" s="78"/>
      <c r="KWA39" s="78"/>
      <c r="KWB39" s="78"/>
      <c r="KWC39" s="78"/>
      <c r="KWD39" s="24"/>
      <c r="KWE39" s="26"/>
      <c r="KWF39" s="22"/>
      <c r="KWG39" s="22"/>
      <c r="KWH39" s="22"/>
      <c r="KWI39" s="22"/>
      <c r="KWJ39" s="22"/>
      <c r="KWK39" s="34"/>
      <c r="KWL39" s="35"/>
      <c r="KWM39" s="22"/>
      <c r="KWN39" s="22"/>
      <c r="KWO39" s="22"/>
      <c r="KWP39" s="35"/>
      <c r="KWQ39" s="70"/>
      <c r="KWR39" s="24"/>
      <c r="KWS39" s="78"/>
      <c r="KWT39" s="78"/>
      <c r="KWU39" s="78"/>
      <c r="KWV39" s="78"/>
      <c r="KWW39" s="24"/>
      <c r="KWX39" s="26"/>
      <c r="KWY39" s="22"/>
      <c r="KWZ39" s="22"/>
      <c r="KXA39" s="22"/>
      <c r="KXB39" s="22"/>
      <c r="KXC39" s="22"/>
      <c r="KXD39" s="34"/>
      <c r="KXE39" s="35"/>
      <c r="KXF39" s="22"/>
      <c r="KXG39" s="22"/>
      <c r="KXH39" s="22"/>
      <c r="KXI39" s="35"/>
      <c r="KXJ39" s="70"/>
      <c r="KXK39" s="24"/>
      <c r="KXL39" s="78"/>
      <c r="KXM39" s="78"/>
      <c r="KXN39" s="78"/>
      <c r="KXO39" s="78"/>
      <c r="KXP39" s="24"/>
      <c r="KXQ39" s="26"/>
      <c r="KXR39" s="22"/>
      <c r="KXS39" s="22"/>
      <c r="KXT39" s="22"/>
      <c r="KXU39" s="22"/>
      <c r="KXV39" s="22"/>
      <c r="KXW39" s="34"/>
      <c r="KXX39" s="35"/>
      <c r="KXY39" s="22"/>
      <c r="KXZ39" s="22"/>
      <c r="KYA39" s="22"/>
      <c r="KYB39" s="35"/>
      <c r="KYC39" s="70"/>
      <c r="KYD39" s="24"/>
      <c r="KYE39" s="78"/>
      <c r="KYF39" s="78"/>
      <c r="KYG39" s="78"/>
      <c r="KYH39" s="78"/>
      <c r="KYI39" s="24"/>
      <c r="KYJ39" s="26"/>
      <c r="KYK39" s="22"/>
      <c r="KYL39" s="22"/>
      <c r="KYM39" s="22"/>
      <c r="KYN39" s="22"/>
      <c r="KYO39" s="22"/>
      <c r="KYP39" s="34"/>
      <c r="KYQ39" s="35"/>
      <c r="KYR39" s="22"/>
      <c r="KYS39" s="22"/>
      <c r="KYT39" s="22"/>
      <c r="KYU39" s="35"/>
      <c r="KYV39" s="70"/>
      <c r="KYW39" s="24"/>
      <c r="KYX39" s="78"/>
      <c r="KYY39" s="78"/>
      <c r="KYZ39" s="78"/>
      <c r="KZA39" s="78"/>
      <c r="KZB39" s="24"/>
      <c r="KZC39" s="26"/>
      <c r="KZD39" s="22"/>
      <c r="KZE39" s="22"/>
      <c r="KZF39" s="22"/>
      <c r="KZG39" s="22"/>
      <c r="KZH39" s="22"/>
      <c r="KZI39" s="34"/>
      <c r="KZJ39" s="35"/>
      <c r="KZK39" s="22"/>
      <c r="KZL39" s="22"/>
      <c r="KZM39" s="22"/>
      <c r="KZN39" s="35"/>
      <c r="KZO39" s="70"/>
      <c r="KZP39" s="24"/>
      <c r="KZQ39" s="78"/>
      <c r="KZR39" s="78"/>
      <c r="KZS39" s="78"/>
      <c r="KZT39" s="78"/>
      <c r="KZU39" s="24"/>
      <c r="KZV39" s="26"/>
      <c r="KZW39" s="22"/>
      <c r="KZX39" s="22"/>
      <c r="KZY39" s="22"/>
      <c r="KZZ39" s="22"/>
      <c r="LAA39" s="22"/>
      <c r="LAB39" s="34"/>
      <c r="LAC39" s="35"/>
      <c r="LAD39" s="22"/>
      <c r="LAE39" s="22"/>
      <c r="LAF39" s="22"/>
      <c r="LAG39" s="35"/>
      <c r="LAH39" s="70"/>
      <c r="LAI39" s="24"/>
      <c r="LAJ39" s="78"/>
      <c r="LAK39" s="78"/>
      <c r="LAL39" s="78"/>
      <c r="LAM39" s="78"/>
      <c r="LAN39" s="24"/>
      <c r="LAO39" s="26"/>
      <c r="LAP39" s="22"/>
      <c r="LAQ39" s="22"/>
      <c r="LAR39" s="22"/>
      <c r="LAS39" s="22"/>
      <c r="LAT39" s="22"/>
      <c r="LAU39" s="34"/>
      <c r="LAV39" s="35"/>
      <c r="LAW39" s="22"/>
      <c r="LAX39" s="22"/>
      <c r="LAY39" s="22"/>
      <c r="LAZ39" s="35"/>
      <c r="LBA39" s="70"/>
      <c r="LBB39" s="24"/>
      <c r="LBC39" s="78"/>
      <c r="LBD39" s="78"/>
      <c r="LBE39" s="78"/>
      <c r="LBF39" s="78"/>
      <c r="LBG39" s="24"/>
      <c r="LBH39" s="26"/>
      <c r="LBI39" s="22"/>
      <c r="LBJ39" s="22"/>
      <c r="LBK39" s="22"/>
      <c r="LBL39" s="22"/>
      <c r="LBM39" s="22"/>
      <c r="LBN39" s="34"/>
      <c r="LBO39" s="35"/>
      <c r="LBP39" s="22"/>
      <c r="LBQ39" s="22"/>
      <c r="LBR39" s="22"/>
      <c r="LBS39" s="35"/>
      <c r="LBT39" s="70"/>
      <c r="LBU39" s="24"/>
      <c r="LBV39" s="78"/>
      <c r="LBW39" s="78"/>
      <c r="LBX39" s="78"/>
      <c r="LBY39" s="78"/>
      <c r="LBZ39" s="24"/>
      <c r="LCA39" s="26"/>
      <c r="LCB39" s="22"/>
      <c r="LCC39" s="22"/>
      <c r="LCD39" s="22"/>
      <c r="LCE39" s="22"/>
      <c r="LCF39" s="22"/>
      <c r="LCG39" s="34"/>
      <c r="LCH39" s="35"/>
      <c r="LCI39" s="22"/>
      <c r="LCJ39" s="22"/>
      <c r="LCK39" s="22"/>
      <c r="LCL39" s="35"/>
      <c r="LCM39" s="70"/>
      <c r="LCN39" s="24"/>
      <c r="LCO39" s="78"/>
      <c r="LCP39" s="78"/>
      <c r="LCQ39" s="78"/>
      <c r="LCR39" s="78"/>
      <c r="LCS39" s="24"/>
      <c r="LCT39" s="26"/>
      <c r="LCU39" s="22"/>
      <c r="LCV39" s="22"/>
      <c r="LCW39" s="22"/>
      <c r="LCX39" s="22"/>
      <c r="LCY39" s="22"/>
      <c r="LCZ39" s="34"/>
      <c r="LDA39" s="35"/>
      <c r="LDB39" s="22"/>
      <c r="LDC39" s="22"/>
      <c r="LDD39" s="22"/>
      <c r="LDE39" s="35"/>
      <c r="LDF39" s="70"/>
      <c r="LDG39" s="24"/>
      <c r="LDH39" s="78"/>
      <c r="LDI39" s="78"/>
      <c r="LDJ39" s="78"/>
      <c r="LDK39" s="78"/>
      <c r="LDL39" s="24"/>
      <c r="LDM39" s="26"/>
      <c r="LDN39" s="22"/>
      <c r="LDO39" s="22"/>
      <c r="LDP39" s="22"/>
      <c r="LDQ39" s="22"/>
      <c r="LDR39" s="22"/>
      <c r="LDS39" s="34"/>
      <c r="LDT39" s="35"/>
      <c r="LDU39" s="22"/>
      <c r="LDV39" s="22"/>
      <c r="LDW39" s="22"/>
      <c r="LDX39" s="35"/>
      <c r="LDY39" s="70"/>
      <c r="LDZ39" s="24"/>
      <c r="LEA39" s="78"/>
      <c r="LEB39" s="78"/>
      <c r="LEC39" s="78"/>
      <c r="LED39" s="78"/>
      <c r="LEE39" s="24"/>
      <c r="LEF39" s="26"/>
      <c r="LEG39" s="22"/>
      <c r="LEH39" s="22"/>
      <c r="LEI39" s="22"/>
      <c r="LEJ39" s="22"/>
      <c r="LEK39" s="22"/>
      <c r="LEL39" s="34"/>
      <c r="LEM39" s="35"/>
      <c r="LEN39" s="22"/>
      <c r="LEO39" s="22"/>
      <c r="LEP39" s="22"/>
      <c r="LEQ39" s="35"/>
      <c r="LER39" s="70"/>
      <c r="LES39" s="24"/>
      <c r="LET39" s="78"/>
      <c r="LEU39" s="78"/>
      <c r="LEV39" s="78"/>
      <c r="LEW39" s="78"/>
      <c r="LEX39" s="24"/>
      <c r="LEY39" s="26"/>
      <c r="LEZ39" s="22"/>
      <c r="LFA39" s="22"/>
      <c r="LFB39" s="22"/>
      <c r="LFC39" s="22"/>
      <c r="LFD39" s="22"/>
      <c r="LFE39" s="34"/>
      <c r="LFF39" s="35"/>
      <c r="LFG39" s="22"/>
      <c r="LFH39" s="22"/>
      <c r="LFI39" s="22"/>
      <c r="LFJ39" s="35"/>
      <c r="LFK39" s="70"/>
      <c r="LFL39" s="24"/>
      <c r="LFM39" s="78"/>
      <c r="LFN39" s="78"/>
      <c r="LFO39" s="78"/>
      <c r="LFP39" s="78"/>
      <c r="LFQ39" s="24"/>
      <c r="LFR39" s="26"/>
      <c r="LFS39" s="22"/>
      <c r="LFT39" s="22"/>
      <c r="LFU39" s="22"/>
      <c r="LFV39" s="22"/>
      <c r="LFW39" s="22"/>
      <c r="LFX39" s="34"/>
      <c r="LFY39" s="35"/>
      <c r="LFZ39" s="22"/>
      <c r="LGA39" s="22"/>
      <c r="LGB39" s="22"/>
      <c r="LGC39" s="35"/>
      <c r="LGD39" s="70"/>
      <c r="LGE39" s="24"/>
      <c r="LGF39" s="78"/>
      <c r="LGG39" s="78"/>
      <c r="LGH39" s="78"/>
      <c r="LGI39" s="78"/>
      <c r="LGJ39" s="24"/>
      <c r="LGK39" s="26"/>
      <c r="LGL39" s="22"/>
      <c r="LGM39" s="22"/>
      <c r="LGN39" s="22"/>
      <c r="LGO39" s="22"/>
      <c r="LGP39" s="22"/>
      <c r="LGQ39" s="34"/>
      <c r="LGR39" s="35"/>
      <c r="LGS39" s="22"/>
      <c r="LGT39" s="22"/>
      <c r="LGU39" s="22"/>
      <c r="LGV39" s="35"/>
      <c r="LGW39" s="70"/>
      <c r="LGX39" s="24"/>
      <c r="LGY39" s="78"/>
      <c r="LGZ39" s="78"/>
      <c r="LHA39" s="78"/>
      <c r="LHB39" s="78"/>
      <c r="LHC39" s="24"/>
      <c r="LHD39" s="26"/>
      <c r="LHE39" s="22"/>
      <c r="LHF39" s="22"/>
      <c r="LHG39" s="22"/>
      <c r="LHH39" s="22"/>
      <c r="LHI39" s="22"/>
      <c r="LHJ39" s="34"/>
      <c r="LHK39" s="35"/>
      <c r="LHL39" s="22"/>
      <c r="LHM39" s="22"/>
      <c r="LHN39" s="22"/>
      <c r="LHO39" s="35"/>
      <c r="LHP39" s="70"/>
      <c r="LHQ39" s="24"/>
      <c r="LHR39" s="78"/>
      <c r="LHS39" s="78"/>
      <c r="LHT39" s="78"/>
      <c r="LHU39" s="78"/>
      <c r="LHV39" s="24"/>
      <c r="LHW39" s="26"/>
      <c r="LHX39" s="22"/>
      <c r="LHY39" s="22"/>
      <c r="LHZ39" s="22"/>
      <c r="LIA39" s="22"/>
      <c r="LIB39" s="22"/>
      <c r="LIC39" s="34"/>
      <c r="LID39" s="35"/>
      <c r="LIE39" s="22"/>
      <c r="LIF39" s="22"/>
      <c r="LIG39" s="22"/>
      <c r="LIH39" s="35"/>
      <c r="LII39" s="70"/>
      <c r="LIJ39" s="24"/>
      <c r="LIK39" s="78"/>
      <c r="LIL39" s="78"/>
      <c r="LIM39" s="78"/>
      <c r="LIN39" s="78"/>
      <c r="LIO39" s="24"/>
      <c r="LIP39" s="26"/>
      <c r="LIQ39" s="22"/>
      <c r="LIR39" s="22"/>
      <c r="LIS39" s="22"/>
      <c r="LIT39" s="22"/>
      <c r="LIU39" s="22"/>
      <c r="LIV39" s="34"/>
      <c r="LIW39" s="35"/>
      <c r="LIX39" s="22"/>
      <c r="LIY39" s="22"/>
      <c r="LIZ39" s="22"/>
      <c r="LJA39" s="35"/>
      <c r="LJB39" s="70"/>
      <c r="LJC39" s="24"/>
      <c r="LJD39" s="78"/>
      <c r="LJE39" s="78"/>
      <c r="LJF39" s="78"/>
      <c r="LJG39" s="78"/>
      <c r="LJH39" s="24"/>
      <c r="LJI39" s="26"/>
      <c r="LJJ39" s="22"/>
      <c r="LJK39" s="22"/>
      <c r="LJL39" s="22"/>
      <c r="LJM39" s="22"/>
      <c r="LJN39" s="22"/>
      <c r="LJO39" s="34"/>
      <c r="LJP39" s="35"/>
      <c r="LJQ39" s="22"/>
      <c r="LJR39" s="22"/>
      <c r="LJS39" s="22"/>
      <c r="LJT39" s="35"/>
      <c r="LJU39" s="70"/>
      <c r="LJV39" s="24"/>
      <c r="LJW39" s="78"/>
      <c r="LJX39" s="78"/>
      <c r="LJY39" s="78"/>
      <c r="LJZ39" s="78"/>
      <c r="LKA39" s="24"/>
      <c r="LKB39" s="26"/>
      <c r="LKC39" s="22"/>
      <c r="LKD39" s="22"/>
      <c r="LKE39" s="22"/>
      <c r="LKF39" s="22"/>
      <c r="LKG39" s="22"/>
      <c r="LKH39" s="34"/>
      <c r="LKI39" s="35"/>
      <c r="LKJ39" s="22"/>
      <c r="LKK39" s="22"/>
      <c r="LKL39" s="22"/>
      <c r="LKM39" s="35"/>
      <c r="LKN39" s="70"/>
      <c r="LKO39" s="24"/>
      <c r="LKP39" s="78"/>
      <c r="LKQ39" s="78"/>
      <c r="LKR39" s="78"/>
      <c r="LKS39" s="78"/>
      <c r="LKT39" s="24"/>
      <c r="LKU39" s="26"/>
      <c r="LKV39" s="22"/>
      <c r="LKW39" s="22"/>
      <c r="LKX39" s="22"/>
      <c r="LKY39" s="22"/>
      <c r="LKZ39" s="22"/>
      <c r="LLA39" s="34"/>
      <c r="LLB39" s="35"/>
      <c r="LLC39" s="22"/>
      <c r="LLD39" s="22"/>
      <c r="LLE39" s="22"/>
      <c r="LLF39" s="35"/>
      <c r="LLG39" s="70"/>
      <c r="LLH39" s="24"/>
      <c r="LLI39" s="78"/>
      <c r="LLJ39" s="78"/>
      <c r="LLK39" s="78"/>
      <c r="LLL39" s="78"/>
      <c r="LLM39" s="24"/>
      <c r="LLN39" s="26"/>
      <c r="LLO39" s="22"/>
      <c r="LLP39" s="22"/>
      <c r="LLQ39" s="22"/>
      <c r="LLR39" s="22"/>
      <c r="LLS39" s="22"/>
      <c r="LLT39" s="34"/>
      <c r="LLU39" s="35"/>
      <c r="LLV39" s="22"/>
      <c r="LLW39" s="22"/>
      <c r="LLX39" s="22"/>
      <c r="LLY39" s="35"/>
      <c r="LLZ39" s="70"/>
      <c r="LMA39" s="24"/>
      <c r="LMB39" s="78"/>
      <c r="LMC39" s="78"/>
      <c r="LMD39" s="78"/>
      <c r="LME39" s="78"/>
      <c r="LMF39" s="24"/>
      <c r="LMG39" s="26"/>
      <c r="LMH39" s="22"/>
      <c r="LMI39" s="22"/>
      <c r="LMJ39" s="22"/>
      <c r="LMK39" s="22"/>
      <c r="LML39" s="22"/>
      <c r="LMM39" s="34"/>
      <c r="LMN39" s="35"/>
      <c r="LMO39" s="22"/>
      <c r="LMP39" s="22"/>
      <c r="LMQ39" s="22"/>
      <c r="LMR39" s="35"/>
      <c r="LMS39" s="70"/>
      <c r="LMT39" s="24"/>
      <c r="LMU39" s="78"/>
      <c r="LMV39" s="78"/>
      <c r="LMW39" s="78"/>
      <c r="LMX39" s="78"/>
      <c r="LMY39" s="24"/>
      <c r="LMZ39" s="26"/>
      <c r="LNA39" s="22"/>
      <c r="LNB39" s="22"/>
      <c r="LNC39" s="22"/>
      <c r="LND39" s="22"/>
      <c r="LNE39" s="22"/>
      <c r="LNF39" s="34"/>
      <c r="LNG39" s="35"/>
      <c r="LNH39" s="22"/>
      <c r="LNI39" s="22"/>
      <c r="LNJ39" s="22"/>
      <c r="LNK39" s="35"/>
      <c r="LNL39" s="70"/>
      <c r="LNM39" s="24"/>
      <c r="LNN39" s="78"/>
      <c r="LNO39" s="78"/>
      <c r="LNP39" s="78"/>
      <c r="LNQ39" s="78"/>
      <c r="LNR39" s="24"/>
      <c r="LNS39" s="26"/>
      <c r="LNT39" s="22"/>
      <c r="LNU39" s="22"/>
      <c r="LNV39" s="22"/>
      <c r="LNW39" s="22"/>
      <c r="LNX39" s="22"/>
      <c r="LNY39" s="34"/>
      <c r="LNZ39" s="35"/>
      <c r="LOA39" s="22"/>
      <c r="LOB39" s="22"/>
      <c r="LOC39" s="22"/>
      <c r="LOD39" s="35"/>
      <c r="LOE39" s="70"/>
      <c r="LOF39" s="24"/>
      <c r="LOG39" s="78"/>
      <c r="LOH39" s="78"/>
      <c r="LOI39" s="78"/>
      <c r="LOJ39" s="78"/>
      <c r="LOK39" s="24"/>
      <c r="LOL39" s="26"/>
      <c r="LOM39" s="22"/>
      <c r="LON39" s="22"/>
      <c r="LOO39" s="22"/>
      <c r="LOP39" s="22"/>
      <c r="LOQ39" s="22"/>
      <c r="LOR39" s="34"/>
      <c r="LOS39" s="35"/>
      <c r="LOT39" s="22"/>
      <c r="LOU39" s="22"/>
      <c r="LOV39" s="22"/>
      <c r="LOW39" s="35"/>
      <c r="LOX39" s="70"/>
      <c r="LOY39" s="24"/>
      <c r="LOZ39" s="78"/>
      <c r="LPA39" s="78"/>
      <c r="LPB39" s="78"/>
      <c r="LPC39" s="78"/>
      <c r="LPD39" s="24"/>
      <c r="LPE39" s="26"/>
      <c r="LPF39" s="22"/>
      <c r="LPG39" s="22"/>
      <c r="LPH39" s="22"/>
      <c r="LPI39" s="22"/>
      <c r="LPJ39" s="22"/>
      <c r="LPK39" s="34"/>
      <c r="LPL39" s="35"/>
      <c r="LPM39" s="22"/>
      <c r="LPN39" s="22"/>
      <c r="LPO39" s="22"/>
      <c r="LPP39" s="35"/>
      <c r="LPQ39" s="70"/>
      <c r="LPR39" s="24"/>
      <c r="LPS39" s="78"/>
      <c r="LPT39" s="78"/>
      <c r="LPU39" s="78"/>
      <c r="LPV39" s="78"/>
      <c r="LPW39" s="24"/>
      <c r="LPX39" s="26"/>
      <c r="LPY39" s="22"/>
      <c r="LPZ39" s="22"/>
      <c r="LQA39" s="22"/>
      <c r="LQB39" s="22"/>
      <c r="LQC39" s="22"/>
      <c r="LQD39" s="34"/>
      <c r="LQE39" s="35"/>
      <c r="LQF39" s="22"/>
      <c r="LQG39" s="22"/>
      <c r="LQH39" s="22"/>
      <c r="LQI39" s="35"/>
      <c r="LQJ39" s="70"/>
      <c r="LQK39" s="24"/>
      <c r="LQL39" s="78"/>
      <c r="LQM39" s="78"/>
      <c r="LQN39" s="78"/>
      <c r="LQO39" s="78"/>
      <c r="LQP39" s="24"/>
      <c r="LQQ39" s="26"/>
      <c r="LQR39" s="22"/>
      <c r="LQS39" s="22"/>
      <c r="LQT39" s="22"/>
      <c r="LQU39" s="22"/>
      <c r="LQV39" s="22"/>
      <c r="LQW39" s="34"/>
      <c r="LQX39" s="35"/>
      <c r="LQY39" s="22"/>
      <c r="LQZ39" s="22"/>
      <c r="LRA39" s="22"/>
      <c r="LRB39" s="35"/>
      <c r="LRC39" s="70"/>
      <c r="LRD39" s="24"/>
      <c r="LRE39" s="78"/>
      <c r="LRF39" s="78"/>
      <c r="LRG39" s="78"/>
      <c r="LRH39" s="78"/>
      <c r="LRI39" s="24"/>
      <c r="LRJ39" s="26"/>
      <c r="LRK39" s="22"/>
      <c r="LRL39" s="22"/>
      <c r="LRM39" s="22"/>
      <c r="LRN39" s="22"/>
      <c r="LRO39" s="22"/>
      <c r="LRP39" s="34"/>
      <c r="LRQ39" s="35"/>
      <c r="LRR39" s="22"/>
      <c r="LRS39" s="22"/>
      <c r="LRT39" s="22"/>
      <c r="LRU39" s="35"/>
      <c r="LRV39" s="70"/>
      <c r="LRW39" s="24"/>
      <c r="LRX39" s="78"/>
      <c r="LRY39" s="78"/>
      <c r="LRZ39" s="78"/>
      <c r="LSA39" s="78"/>
      <c r="LSB39" s="24"/>
      <c r="LSC39" s="26"/>
      <c r="LSD39" s="22"/>
      <c r="LSE39" s="22"/>
      <c r="LSF39" s="22"/>
      <c r="LSG39" s="22"/>
      <c r="LSH39" s="22"/>
      <c r="LSI39" s="34"/>
      <c r="LSJ39" s="35"/>
      <c r="LSK39" s="22"/>
      <c r="LSL39" s="22"/>
      <c r="LSM39" s="22"/>
      <c r="LSN39" s="35"/>
      <c r="LSO39" s="70"/>
      <c r="LSP39" s="24"/>
      <c r="LSQ39" s="78"/>
      <c r="LSR39" s="78"/>
      <c r="LSS39" s="78"/>
      <c r="LST39" s="78"/>
      <c r="LSU39" s="24"/>
      <c r="LSV39" s="26"/>
      <c r="LSW39" s="22"/>
      <c r="LSX39" s="22"/>
      <c r="LSY39" s="22"/>
      <c r="LSZ39" s="22"/>
      <c r="LTA39" s="22"/>
      <c r="LTB39" s="34"/>
      <c r="LTC39" s="35"/>
      <c r="LTD39" s="22"/>
      <c r="LTE39" s="22"/>
      <c r="LTF39" s="22"/>
      <c r="LTG39" s="35"/>
      <c r="LTH39" s="70"/>
      <c r="LTI39" s="24"/>
      <c r="LTJ39" s="78"/>
      <c r="LTK39" s="78"/>
      <c r="LTL39" s="78"/>
      <c r="LTM39" s="78"/>
      <c r="LTN39" s="24"/>
      <c r="LTO39" s="26"/>
      <c r="LTP39" s="22"/>
      <c r="LTQ39" s="22"/>
      <c r="LTR39" s="22"/>
      <c r="LTS39" s="22"/>
      <c r="LTT39" s="22"/>
      <c r="LTU39" s="34"/>
      <c r="LTV39" s="35"/>
      <c r="LTW39" s="22"/>
      <c r="LTX39" s="22"/>
      <c r="LTY39" s="22"/>
      <c r="LTZ39" s="35"/>
      <c r="LUA39" s="70"/>
      <c r="LUB39" s="24"/>
      <c r="LUC39" s="78"/>
      <c r="LUD39" s="78"/>
      <c r="LUE39" s="78"/>
      <c r="LUF39" s="78"/>
      <c r="LUG39" s="24"/>
      <c r="LUH39" s="26"/>
      <c r="LUI39" s="22"/>
      <c r="LUJ39" s="22"/>
      <c r="LUK39" s="22"/>
      <c r="LUL39" s="22"/>
      <c r="LUM39" s="22"/>
      <c r="LUN39" s="34"/>
      <c r="LUO39" s="35"/>
      <c r="LUP39" s="22"/>
      <c r="LUQ39" s="22"/>
      <c r="LUR39" s="22"/>
      <c r="LUS39" s="35"/>
      <c r="LUT39" s="70"/>
      <c r="LUU39" s="24"/>
      <c r="LUV39" s="78"/>
      <c r="LUW39" s="78"/>
      <c r="LUX39" s="78"/>
      <c r="LUY39" s="78"/>
      <c r="LUZ39" s="24"/>
      <c r="LVA39" s="26"/>
      <c r="LVB39" s="22"/>
      <c r="LVC39" s="22"/>
      <c r="LVD39" s="22"/>
      <c r="LVE39" s="22"/>
      <c r="LVF39" s="22"/>
      <c r="LVG39" s="34"/>
      <c r="LVH39" s="35"/>
      <c r="LVI39" s="22"/>
      <c r="LVJ39" s="22"/>
      <c r="LVK39" s="22"/>
      <c r="LVL39" s="35"/>
      <c r="LVM39" s="70"/>
      <c r="LVN39" s="24"/>
      <c r="LVO39" s="78"/>
      <c r="LVP39" s="78"/>
      <c r="LVQ39" s="78"/>
      <c r="LVR39" s="78"/>
      <c r="LVS39" s="24"/>
      <c r="LVT39" s="26"/>
      <c r="LVU39" s="22"/>
      <c r="LVV39" s="22"/>
      <c r="LVW39" s="22"/>
      <c r="LVX39" s="22"/>
      <c r="LVY39" s="22"/>
      <c r="LVZ39" s="34"/>
      <c r="LWA39" s="35"/>
      <c r="LWB39" s="22"/>
      <c r="LWC39" s="22"/>
      <c r="LWD39" s="22"/>
      <c r="LWE39" s="35"/>
      <c r="LWF39" s="70"/>
      <c r="LWG39" s="24"/>
      <c r="LWH39" s="78"/>
      <c r="LWI39" s="78"/>
      <c r="LWJ39" s="78"/>
      <c r="LWK39" s="78"/>
      <c r="LWL39" s="24"/>
      <c r="LWM39" s="26"/>
      <c r="LWN39" s="22"/>
      <c r="LWO39" s="22"/>
      <c r="LWP39" s="22"/>
      <c r="LWQ39" s="22"/>
      <c r="LWR39" s="22"/>
      <c r="LWS39" s="34"/>
      <c r="LWT39" s="35"/>
      <c r="LWU39" s="22"/>
      <c r="LWV39" s="22"/>
      <c r="LWW39" s="22"/>
      <c r="LWX39" s="35"/>
      <c r="LWY39" s="70"/>
      <c r="LWZ39" s="24"/>
      <c r="LXA39" s="78"/>
      <c r="LXB39" s="78"/>
      <c r="LXC39" s="78"/>
      <c r="LXD39" s="78"/>
      <c r="LXE39" s="24"/>
      <c r="LXF39" s="26"/>
      <c r="LXG39" s="22"/>
      <c r="LXH39" s="22"/>
      <c r="LXI39" s="22"/>
      <c r="LXJ39" s="22"/>
      <c r="LXK39" s="22"/>
      <c r="LXL39" s="34"/>
      <c r="LXM39" s="35"/>
      <c r="LXN39" s="22"/>
      <c r="LXO39" s="22"/>
      <c r="LXP39" s="22"/>
      <c r="LXQ39" s="35"/>
      <c r="LXR39" s="70"/>
      <c r="LXS39" s="24"/>
      <c r="LXT39" s="78"/>
      <c r="LXU39" s="78"/>
      <c r="LXV39" s="78"/>
      <c r="LXW39" s="78"/>
      <c r="LXX39" s="24"/>
      <c r="LXY39" s="26"/>
      <c r="LXZ39" s="22"/>
      <c r="LYA39" s="22"/>
      <c r="LYB39" s="22"/>
      <c r="LYC39" s="22"/>
      <c r="LYD39" s="22"/>
      <c r="LYE39" s="34"/>
      <c r="LYF39" s="35"/>
      <c r="LYG39" s="22"/>
      <c r="LYH39" s="22"/>
      <c r="LYI39" s="22"/>
      <c r="LYJ39" s="35"/>
      <c r="LYK39" s="70"/>
      <c r="LYL39" s="24"/>
      <c r="LYM39" s="78"/>
      <c r="LYN39" s="78"/>
      <c r="LYO39" s="78"/>
      <c r="LYP39" s="78"/>
      <c r="LYQ39" s="24"/>
      <c r="LYR39" s="26"/>
      <c r="LYS39" s="22"/>
      <c r="LYT39" s="22"/>
      <c r="LYU39" s="22"/>
      <c r="LYV39" s="22"/>
      <c r="LYW39" s="22"/>
      <c r="LYX39" s="34"/>
      <c r="LYY39" s="35"/>
      <c r="LYZ39" s="22"/>
      <c r="LZA39" s="22"/>
      <c r="LZB39" s="22"/>
      <c r="LZC39" s="35"/>
      <c r="LZD39" s="70"/>
      <c r="LZE39" s="24"/>
      <c r="LZF39" s="78"/>
      <c r="LZG39" s="78"/>
      <c r="LZH39" s="78"/>
      <c r="LZI39" s="78"/>
      <c r="LZJ39" s="24"/>
      <c r="LZK39" s="26"/>
      <c r="LZL39" s="22"/>
      <c r="LZM39" s="22"/>
      <c r="LZN39" s="22"/>
      <c r="LZO39" s="22"/>
      <c r="LZP39" s="22"/>
      <c r="LZQ39" s="34"/>
      <c r="LZR39" s="35"/>
      <c r="LZS39" s="22"/>
      <c r="LZT39" s="22"/>
      <c r="LZU39" s="22"/>
      <c r="LZV39" s="35"/>
      <c r="LZW39" s="70"/>
      <c r="LZX39" s="24"/>
      <c r="LZY39" s="78"/>
      <c r="LZZ39" s="78"/>
      <c r="MAA39" s="78"/>
      <c r="MAB39" s="78"/>
      <c r="MAC39" s="24"/>
      <c r="MAD39" s="26"/>
      <c r="MAE39" s="22"/>
      <c r="MAF39" s="22"/>
      <c r="MAG39" s="22"/>
      <c r="MAH39" s="22"/>
      <c r="MAI39" s="22"/>
      <c r="MAJ39" s="34"/>
      <c r="MAK39" s="35"/>
      <c r="MAL39" s="22"/>
      <c r="MAM39" s="22"/>
      <c r="MAN39" s="22"/>
      <c r="MAO39" s="35"/>
      <c r="MAP39" s="70"/>
      <c r="MAQ39" s="24"/>
      <c r="MAR39" s="78"/>
      <c r="MAS39" s="78"/>
      <c r="MAT39" s="78"/>
      <c r="MAU39" s="78"/>
      <c r="MAV39" s="24"/>
      <c r="MAW39" s="26"/>
      <c r="MAX39" s="22"/>
      <c r="MAY39" s="22"/>
      <c r="MAZ39" s="22"/>
      <c r="MBA39" s="22"/>
      <c r="MBB39" s="22"/>
      <c r="MBC39" s="34"/>
      <c r="MBD39" s="35"/>
      <c r="MBE39" s="22"/>
      <c r="MBF39" s="22"/>
      <c r="MBG39" s="22"/>
      <c r="MBH39" s="35"/>
      <c r="MBI39" s="70"/>
      <c r="MBJ39" s="24"/>
      <c r="MBK39" s="78"/>
      <c r="MBL39" s="78"/>
      <c r="MBM39" s="78"/>
      <c r="MBN39" s="78"/>
      <c r="MBO39" s="24"/>
      <c r="MBP39" s="26"/>
      <c r="MBQ39" s="22"/>
      <c r="MBR39" s="22"/>
      <c r="MBS39" s="22"/>
      <c r="MBT39" s="22"/>
      <c r="MBU39" s="22"/>
      <c r="MBV39" s="34"/>
      <c r="MBW39" s="35"/>
      <c r="MBX39" s="22"/>
      <c r="MBY39" s="22"/>
      <c r="MBZ39" s="22"/>
      <c r="MCA39" s="35"/>
      <c r="MCB39" s="70"/>
      <c r="MCC39" s="24"/>
      <c r="MCD39" s="78"/>
      <c r="MCE39" s="78"/>
      <c r="MCF39" s="78"/>
      <c r="MCG39" s="78"/>
      <c r="MCH39" s="24"/>
      <c r="MCI39" s="26"/>
      <c r="MCJ39" s="22"/>
      <c r="MCK39" s="22"/>
      <c r="MCL39" s="22"/>
      <c r="MCM39" s="22"/>
      <c r="MCN39" s="22"/>
      <c r="MCO39" s="34"/>
      <c r="MCP39" s="35"/>
      <c r="MCQ39" s="22"/>
      <c r="MCR39" s="22"/>
      <c r="MCS39" s="22"/>
      <c r="MCT39" s="35"/>
      <c r="MCU39" s="70"/>
      <c r="MCV39" s="24"/>
      <c r="MCW39" s="78"/>
      <c r="MCX39" s="78"/>
      <c r="MCY39" s="78"/>
      <c r="MCZ39" s="78"/>
      <c r="MDA39" s="24"/>
      <c r="MDB39" s="26"/>
      <c r="MDC39" s="22"/>
      <c r="MDD39" s="22"/>
      <c r="MDE39" s="22"/>
      <c r="MDF39" s="22"/>
      <c r="MDG39" s="22"/>
      <c r="MDH39" s="34"/>
      <c r="MDI39" s="35"/>
      <c r="MDJ39" s="22"/>
      <c r="MDK39" s="22"/>
      <c r="MDL39" s="22"/>
      <c r="MDM39" s="35"/>
      <c r="MDN39" s="70"/>
      <c r="MDO39" s="24"/>
      <c r="MDP39" s="78"/>
      <c r="MDQ39" s="78"/>
      <c r="MDR39" s="78"/>
      <c r="MDS39" s="78"/>
      <c r="MDT39" s="24"/>
      <c r="MDU39" s="26"/>
      <c r="MDV39" s="22"/>
      <c r="MDW39" s="22"/>
      <c r="MDX39" s="22"/>
      <c r="MDY39" s="22"/>
      <c r="MDZ39" s="22"/>
      <c r="MEA39" s="34"/>
      <c r="MEB39" s="35"/>
      <c r="MEC39" s="22"/>
      <c r="MED39" s="22"/>
      <c r="MEE39" s="22"/>
      <c r="MEF39" s="35"/>
      <c r="MEG39" s="70"/>
      <c r="MEH39" s="24"/>
      <c r="MEI39" s="78"/>
      <c r="MEJ39" s="78"/>
      <c r="MEK39" s="78"/>
      <c r="MEL39" s="78"/>
      <c r="MEM39" s="24"/>
      <c r="MEN39" s="26"/>
      <c r="MEO39" s="22"/>
      <c r="MEP39" s="22"/>
      <c r="MEQ39" s="22"/>
      <c r="MER39" s="22"/>
      <c r="MES39" s="22"/>
      <c r="MET39" s="34"/>
      <c r="MEU39" s="35"/>
      <c r="MEV39" s="22"/>
      <c r="MEW39" s="22"/>
      <c r="MEX39" s="22"/>
      <c r="MEY39" s="35"/>
      <c r="MEZ39" s="70"/>
      <c r="MFA39" s="24"/>
      <c r="MFB39" s="78"/>
      <c r="MFC39" s="78"/>
      <c r="MFD39" s="78"/>
      <c r="MFE39" s="78"/>
      <c r="MFF39" s="24"/>
      <c r="MFG39" s="26"/>
      <c r="MFH39" s="22"/>
      <c r="MFI39" s="22"/>
      <c r="MFJ39" s="22"/>
      <c r="MFK39" s="22"/>
      <c r="MFL39" s="22"/>
      <c r="MFM39" s="34"/>
      <c r="MFN39" s="35"/>
      <c r="MFO39" s="22"/>
      <c r="MFP39" s="22"/>
      <c r="MFQ39" s="22"/>
      <c r="MFR39" s="35"/>
      <c r="MFS39" s="70"/>
      <c r="MFT39" s="24"/>
      <c r="MFU39" s="78"/>
      <c r="MFV39" s="78"/>
      <c r="MFW39" s="78"/>
      <c r="MFX39" s="78"/>
      <c r="MFY39" s="24"/>
      <c r="MFZ39" s="26"/>
      <c r="MGA39" s="22"/>
      <c r="MGB39" s="22"/>
      <c r="MGC39" s="22"/>
      <c r="MGD39" s="22"/>
      <c r="MGE39" s="22"/>
      <c r="MGF39" s="34"/>
      <c r="MGG39" s="35"/>
      <c r="MGH39" s="22"/>
      <c r="MGI39" s="22"/>
      <c r="MGJ39" s="22"/>
      <c r="MGK39" s="35"/>
      <c r="MGL39" s="70"/>
      <c r="MGM39" s="24"/>
      <c r="MGN39" s="78"/>
      <c r="MGO39" s="78"/>
      <c r="MGP39" s="78"/>
      <c r="MGQ39" s="78"/>
      <c r="MGR39" s="24"/>
      <c r="MGS39" s="26"/>
      <c r="MGT39" s="22"/>
      <c r="MGU39" s="22"/>
      <c r="MGV39" s="22"/>
      <c r="MGW39" s="22"/>
      <c r="MGX39" s="22"/>
      <c r="MGY39" s="34"/>
      <c r="MGZ39" s="35"/>
      <c r="MHA39" s="22"/>
      <c r="MHB39" s="22"/>
      <c r="MHC39" s="22"/>
      <c r="MHD39" s="35"/>
      <c r="MHE39" s="70"/>
      <c r="MHF39" s="24"/>
      <c r="MHG39" s="78"/>
      <c r="MHH39" s="78"/>
      <c r="MHI39" s="78"/>
      <c r="MHJ39" s="78"/>
      <c r="MHK39" s="24"/>
      <c r="MHL39" s="26"/>
      <c r="MHM39" s="22"/>
      <c r="MHN39" s="22"/>
      <c r="MHO39" s="22"/>
      <c r="MHP39" s="22"/>
      <c r="MHQ39" s="22"/>
      <c r="MHR39" s="34"/>
      <c r="MHS39" s="35"/>
      <c r="MHT39" s="22"/>
      <c r="MHU39" s="22"/>
      <c r="MHV39" s="22"/>
      <c r="MHW39" s="35"/>
      <c r="MHX39" s="70"/>
      <c r="MHY39" s="24"/>
      <c r="MHZ39" s="78"/>
      <c r="MIA39" s="78"/>
      <c r="MIB39" s="78"/>
      <c r="MIC39" s="78"/>
      <c r="MID39" s="24"/>
      <c r="MIE39" s="26"/>
      <c r="MIF39" s="22"/>
      <c r="MIG39" s="22"/>
      <c r="MIH39" s="22"/>
      <c r="MII39" s="22"/>
      <c r="MIJ39" s="22"/>
      <c r="MIK39" s="34"/>
      <c r="MIL39" s="35"/>
      <c r="MIM39" s="22"/>
      <c r="MIN39" s="22"/>
      <c r="MIO39" s="22"/>
      <c r="MIP39" s="35"/>
      <c r="MIQ39" s="70"/>
      <c r="MIR39" s="24"/>
      <c r="MIS39" s="78"/>
      <c r="MIT39" s="78"/>
      <c r="MIU39" s="78"/>
      <c r="MIV39" s="78"/>
      <c r="MIW39" s="24"/>
      <c r="MIX39" s="26"/>
      <c r="MIY39" s="22"/>
      <c r="MIZ39" s="22"/>
      <c r="MJA39" s="22"/>
      <c r="MJB39" s="22"/>
      <c r="MJC39" s="22"/>
      <c r="MJD39" s="34"/>
      <c r="MJE39" s="35"/>
      <c r="MJF39" s="22"/>
      <c r="MJG39" s="22"/>
      <c r="MJH39" s="22"/>
      <c r="MJI39" s="35"/>
      <c r="MJJ39" s="70"/>
      <c r="MJK39" s="24"/>
      <c r="MJL39" s="78"/>
      <c r="MJM39" s="78"/>
      <c r="MJN39" s="78"/>
      <c r="MJO39" s="78"/>
      <c r="MJP39" s="24"/>
      <c r="MJQ39" s="26"/>
      <c r="MJR39" s="22"/>
      <c r="MJS39" s="22"/>
      <c r="MJT39" s="22"/>
      <c r="MJU39" s="22"/>
      <c r="MJV39" s="22"/>
      <c r="MJW39" s="34"/>
      <c r="MJX39" s="35"/>
      <c r="MJY39" s="22"/>
      <c r="MJZ39" s="22"/>
      <c r="MKA39" s="22"/>
      <c r="MKB39" s="35"/>
      <c r="MKC39" s="70"/>
      <c r="MKD39" s="24"/>
      <c r="MKE39" s="78"/>
      <c r="MKF39" s="78"/>
      <c r="MKG39" s="78"/>
      <c r="MKH39" s="78"/>
      <c r="MKI39" s="24"/>
      <c r="MKJ39" s="26"/>
      <c r="MKK39" s="22"/>
      <c r="MKL39" s="22"/>
      <c r="MKM39" s="22"/>
      <c r="MKN39" s="22"/>
      <c r="MKO39" s="22"/>
      <c r="MKP39" s="34"/>
      <c r="MKQ39" s="35"/>
      <c r="MKR39" s="22"/>
      <c r="MKS39" s="22"/>
      <c r="MKT39" s="22"/>
      <c r="MKU39" s="35"/>
      <c r="MKV39" s="70"/>
      <c r="MKW39" s="24"/>
      <c r="MKX39" s="78"/>
      <c r="MKY39" s="78"/>
      <c r="MKZ39" s="78"/>
      <c r="MLA39" s="78"/>
      <c r="MLB39" s="24"/>
      <c r="MLC39" s="26"/>
      <c r="MLD39" s="22"/>
      <c r="MLE39" s="22"/>
      <c r="MLF39" s="22"/>
      <c r="MLG39" s="22"/>
      <c r="MLH39" s="22"/>
      <c r="MLI39" s="34"/>
      <c r="MLJ39" s="35"/>
      <c r="MLK39" s="22"/>
      <c r="MLL39" s="22"/>
      <c r="MLM39" s="22"/>
      <c r="MLN39" s="35"/>
      <c r="MLO39" s="70"/>
      <c r="MLP39" s="24"/>
      <c r="MLQ39" s="78"/>
      <c r="MLR39" s="78"/>
      <c r="MLS39" s="78"/>
      <c r="MLT39" s="78"/>
      <c r="MLU39" s="24"/>
      <c r="MLV39" s="26"/>
      <c r="MLW39" s="22"/>
      <c r="MLX39" s="22"/>
      <c r="MLY39" s="22"/>
      <c r="MLZ39" s="22"/>
      <c r="MMA39" s="22"/>
      <c r="MMB39" s="34"/>
      <c r="MMC39" s="35"/>
      <c r="MMD39" s="22"/>
      <c r="MME39" s="22"/>
      <c r="MMF39" s="22"/>
      <c r="MMG39" s="35"/>
      <c r="MMH39" s="70"/>
      <c r="MMI39" s="24"/>
      <c r="MMJ39" s="78"/>
      <c r="MMK39" s="78"/>
      <c r="MML39" s="78"/>
      <c r="MMM39" s="78"/>
      <c r="MMN39" s="24"/>
      <c r="MMO39" s="26"/>
      <c r="MMP39" s="22"/>
      <c r="MMQ39" s="22"/>
      <c r="MMR39" s="22"/>
      <c r="MMS39" s="22"/>
      <c r="MMT39" s="22"/>
      <c r="MMU39" s="34"/>
      <c r="MMV39" s="35"/>
      <c r="MMW39" s="22"/>
      <c r="MMX39" s="22"/>
      <c r="MMY39" s="22"/>
      <c r="MMZ39" s="35"/>
      <c r="MNA39" s="70"/>
      <c r="MNB39" s="24"/>
      <c r="MNC39" s="78"/>
      <c r="MND39" s="78"/>
      <c r="MNE39" s="78"/>
      <c r="MNF39" s="78"/>
      <c r="MNG39" s="24"/>
      <c r="MNH39" s="26"/>
      <c r="MNI39" s="22"/>
      <c r="MNJ39" s="22"/>
      <c r="MNK39" s="22"/>
      <c r="MNL39" s="22"/>
      <c r="MNM39" s="22"/>
      <c r="MNN39" s="34"/>
      <c r="MNO39" s="35"/>
      <c r="MNP39" s="22"/>
      <c r="MNQ39" s="22"/>
      <c r="MNR39" s="22"/>
      <c r="MNS39" s="35"/>
      <c r="MNT39" s="70"/>
      <c r="MNU39" s="24"/>
      <c r="MNV39" s="78"/>
      <c r="MNW39" s="78"/>
      <c r="MNX39" s="78"/>
      <c r="MNY39" s="78"/>
      <c r="MNZ39" s="24"/>
      <c r="MOA39" s="26"/>
      <c r="MOB39" s="22"/>
      <c r="MOC39" s="22"/>
      <c r="MOD39" s="22"/>
      <c r="MOE39" s="22"/>
      <c r="MOF39" s="22"/>
      <c r="MOG39" s="34"/>
      <c r="MOH39" s="35"/>
      <c r="MOI39" s="22"/>
      <c r="MOJ39" s="22"/>
      <c r="MOK39" s="22"/>
      <c r="MOL39" s="35"/>
      <c r="MOM39" s="70"/>
      <c r="MON39" s="24"/>
      <c r="MOO39" s="78"/>
      <c r="MOP39" s="78"/>
      <c r="MOQ39" s="78"/>
      <c r="MOR39" s="78"/>
      <c r="MOS39" s="24"/>
      <c r="MOT39" s="26"/>
      <c r="MOU39" s="22"/>
      <c r="MOV39" s="22"/>
      <c r="MOW39" s="22"/>
      <c r="MOX39" s="22"/>
      <c r="MOY39" s="22"/>
      <c r="MOZ39" s="34"/>
      <c r="MPA39" s="35"/>
      <c r="MPB39" s="22"/>
      <c r="MPC39" s="22"/>
      <c r="MPD39" s="22"/>
      <c r="MPE39" s="35"/>
      <c r="MPF39" s="70"/>
      <c r="MPG39" s="24"/>
      <c r="MPH39" s="78"/>
      <c r="MPI39" s="78"/>
      <c r="MPJ39" s="78"/>
      <c r="MPK39" s="78"/>
      <c r="MPL39" s="24"/>
      <c r="MPM39" s="26"/>
      <c r="MPN39" s="22"/>
      <c r="MPO39" s="22"/>
      <c r="MPP39" s="22"/>
      <c r="MPQ39" s="22"/>
      <c r="MPR39" s="22"/>
      <c r="MPS39" s="34"/>
      <c r="MPT39" s="35"/>
      <c r="MPU39" s="22"/>
      <c r="MPV39" s="22"/>
      <c r="MPW39" s="22"/>
      <c r="MPX39" s="35"/>
      <c r="MPY39" s="70"/>
      <c r="MPZ39" s="24"/>
      <c r="MQA39" s="78"/>
      <c r="MQB39" s="78"/>
      <c r="MQC39" s="78"/>
      <c r="MQD39" s="78"/>
      <c r="MQE39" s="24"/>
      <c r="MQF39" s="26"/>
      <c r="MQG39" s="22"/>
      <c r="MQH39" s="22"/>
      <c r="MQI39" s="22"/>
      <c r="MQJ39" s="22"/>
      <c r="MQK39" s="22"/>
      <c r="MQL39" s="34"/>
      <c r="MQM39" s="35"/>
      <c r="MQN39" s="22"/>
      <c r="MQO39" s="22"/>
      <c r="MQP39" s="22"/>
      <c r="MQQ39" s="35"/>
      <c r="MQR39" s="70"/>
      <c r="MQS39" s="24"/>
      <c r="MQT39" s="78"/>
      <c r="MQU39" s="78"/>
      <c r="MQV39" s="78"/>
      <c r="MQW39" s="78"/>
      <c r="MQX39" s="24"/>
      <c r="MQY39" s="26"/>
      <c r="MQZ39" s="22"/>
      <c r="MRA39" s="22"/>
      <c r="MRB39" s="22"/>
      <c r="MRC39" s="22"/>
      <c r="MRD39" s="22"/>
      <c r="MRE39" s="34"/>
      <c r="MRF39" s="35"/>
      <c r="MRG39" s="22"/>
      <c r="MRH39" s="22"/>
      <c r="MRI39" s="22"/>
      <c r="MRJ39" s="35"/>
      <c r="MRK39" s="70"/>
      <c r="MRL39" s="24"/>
      <c r="MRM39" s="78"/>
      <c r="MRN39" s="78"/>
      <c r="MRO39" s="78"/>
      <c r="MRP39" s="78"/>
      <c r="MRQ39" s="24"/>
      <c r="MRR39" s="26"/>
      <c r="MRS39" s="22"/>
      <c r="MRT39" s="22"/>
      <c r="MRU39" s="22"/>
      <c r="MRV39" s="22"/>
      <c r="MRW39" s="22"/>
      <c r="MRX39" s="34"/>
      <c r="MRY39" s="35"/>
      <c r="MRZ39" s="22"/>
      <c r="MSA39" s="22"/>
      <c r="MSB39" s="22"/>
      <c r="MSC39" s="35"/>
      <c r="MSD39" s="70"/>
      <c r="MSE39" s="24"/>
      <c r="MSF39" s="78"/>
      <c r="MSG39" s="78"/>
      <c r="MSH39" s="78"/>
      <c r="MSI39" s="78"/>
      <c r="MSJ39" s="24"/>
      <c r="MSK39" s="26"/>
      <c r="MSL39" s="22"/>
      <c r="MSM39" s="22"/>
      <c r="MSN39" s="22"/>
      <c r="MSO39" s="22"/>
      <c r="MSP39" s="22"/>
      <c r="MSQ39" s="34"/>
      <c r="MSR39" s="35"/>
      <c r="MSS39" s="22"/>
      <c r="MST39" s="22"/>
      <c r="MSU39" s="22"/>
      <c r="MSV39" s="35"/>
      <c r="MSW39" s="70"/>
      <c r="MSX39" s="24"/>
      <c r="MSY39" s="78"/>
      <c r="MSZ39" s="78"/>
      <c r="MTA39" s="78"/>
      <c r="MTB39" s="78"/>
      <c r="MTC39" s="24"/>
      <c r="MTD39" s="26"/>
      <c r="MTE39" s="22"/>
      <c r="MTF39" s="22"/>
      <c r="MTG39" s="22"/>
      <c r="MTH39" s="22"/>
      <c r="MTI39" s="22"/>
      <c r="MTJ39" s="34"/>
      <c r="MTK39" s="35"/>
      <c r="MTL39" s="22"/>
      <c r="MTM39" s="22"/>
      <c r="MTN39" s="22"/>
      <c r="MTO39" s="35"/>
      <c r="MTP39" s="70"/>
      <c r="MTQ39" s="24"/>
      <c r="MTR39" s="78"/>
      <c r="MTS39" s="78"/>
      <c r="MTT39" s="78"/>
      <c r="MTU39" s="78"/>
      <c r="MTV39" s="24"/>
      <c r="MTW39" s="26"/>
      <c r="MTX39" s="22"/>
      <c r="MTY39" s="22"/>
      <c r="MTZ39" s="22"/>
      <c r="MUA39" s="22"/>
      <c r="MUB39" s="22"/>
      <c r="MUC39" s="34"/>
      <c r="MUD39" s="35"/>
      <c r="MUE39" s="22"/>
      <c r="MUF39" s="22"/>
      <c r="MUG39" s="22"/>
      <c r="MUH39" s="35"/>
      <c r="MUI39" s="70"/>
      <c r="MUJ39" s="24"/>
      <c r="MUK39" s="78"/>
      <c r="MUL39" s="78"/>
      <c r="MUM39" s="78"/>
      <c r="MUN39" s="78"/>
      <c r="MUO39" s="24"/>
      <c r="MUP39" s="26"/>
      <c r="MUQ39" s="22"/>
      <c r="MUR39" s="22"/>
      <c r="MUS39" s="22"/>
      <c r="MUT39" s="22"/>
      <c r="MUU39" s="22"/>
      <c r="MUV39" s="34"/>
      <c r="MUW39" s="35"/>
      <c r="MUX39" s="22"/>
      <c r="MUY39" s="22"/>
      <c r="MUZ39" s="22"/>
      <c r="MVA39" s="35"/>
      <c r="MVB39" s="70"/>
      <c r="MVC39" s="24"/>
      <c r="MVD39" s="78"/>
      <c r="MVE39" s="78"/>
      <c r="MVF39" s="78"/>
      <c r="MVG39" s="78"/>
      <c r="MVH39" s="24"/>
      <c r="MVI39" s="26"/>
      <c r="MVJ39" s="22"/>
      <c r="MVK39" s="22"/>
      <c r="MVL39" s="22"/>
      <c r="MVM39" s="22"/>
      <c r="MVN39" s="22"/>
      <c r="MVO39" s="34"/>
      <c r="MVP39" s="35"/>
      <c r="MVQ39" s="22"/>
      <c r="MVR39" s="22"/>
      <c r="MVS39" s="22"/>
      <c r="MVT39" s="35"/>
      <c r="MVU39" s="70"/>
      <c r="MVV39" s="24"/>
      <c r="MVW39" s="78"/>
      <c r="MVX39" s="78"/>
      <c r="MVY39" s="78"/>
      <c r="MVZ39" s="78"/>
      <c r="MWA39" s="24"/>
      <c r="MWB39" s="26"/>
      <c r="MWC39" s="22"/>
      <c r="MWD39" s="22"/>
      <c r="MWE39" s="22"/>
      <c r="MWF39" s="22"/>
      <c r="MWG39" s="22"/>
      <c r="MWH39" s="34"/>
      <c r="MWI39" s="35"/>
      <c r="MWJ39" s="22"/>
      <c r="MWK39" s="22"/>
      <c r="MWL39" s="22"/>
      <c r="MWM39" s="35"/>
      <c r="MWN39" s="70"/>
      <c r="MWO39" s="24"/>
      <c r="MWP39" s="78"/>
      <c r="MWQ39" s="78"/>
      <c r="MWR39" s="78"/>
      <c r="MWS39" s="78"/>
      <c r="MWT39" s="24"/>
      <c r="MWU39" s="26"/>
      <c r="MWV39" s="22"/>
      <c r="MWW39" s="22"/>
      <c r="MWX39" s="22"/>
      <c r="MWY39" s="22"/>
      <c r="MWZ39" s="22"/>
      <c r="MXA39" s="34"/>
      <c r="MXB39" s="35"/>
      <c r="MXC39" s="22"/>
      <c r="MXD39" s="22"/>
      <c r="MXE39" s="22"/>
      <c r="MXF39" s="35"/>
      <c r="MXG39" s="70"/>
      <c r="MXH39" s="24"/>
      <c r="MXI39" s="78"/>
      <c r="MXJ39" s="78"/>
      <c r="MXK39" s="78"/>
      <c r="MXL39" s="78"/>
      <c r="MXM39" s="24"/>
      <c r="MXN39" s="26"/>
      <c r="MXO39" s="22"/>
      <c r="MXP39" s="22"/>
      <c r="MXQ39" s="22"/>
      <c r="MXR39" s="22"/>
      <c r="MXS39" s="22"/>
      <c r="MXT39" s="34"/>
      <c r="MXU39" s="35"/>
      <c r="MXV39" s="22"/>
      <c r="MXW39" s="22"/>
      <c r="MXX39" s="22"/>
      <c r="MXY39" s="35"/>
      <c r="MXZ39" s="70"/>
      <c r="MYA39" s="24"/>
      <c r="MYB39" s="78"/>
      <c r="MYC39" s="78"/>
      <c r="MYD39" s="78"/>
      <c r="MYE39" s="78"/>
      <c r="MYF39" s="24"/>
      <c r="MYG39" s="26"/>
      <c r="MYH39" s="22"/>
      <c r="MYI39" s="22"/>
      <c r="MYJ39" s="22"/>
      <c r="MYK39" s="22"/>
      <c r="MYL39" s="22"/>
      <c r="MYM39" s="34"/>
      <c r="MYN39" s="35"/>
      <c r="MYO39" s="22"/>
      <c r="MYP39" s="22"/>
      <c r="MYQ39" s="22"/>
      <c r="MYR39" s="35"/>
      <c r="MYS39" s="70"/>
      <c r="MYT39" s="24"/>
      <c r="MYU39" s="78"/>
      <c r="MYV39" s="78"/>
      <c r="MYW39" s="78"/>
      <c r="MYX39" s="78"/>
      <c r="MYY39" s="24"/>
      <c r="MYZ39" s="26"/>
      <c r="MZA39" s="22"/>
      <c r="MZB39" s="22"/>
      <c r="MZC39" s="22"/>
      <c r="MZD39" s="22"/>
      <c r="MZE39" s="22"/>
      <c r="MZF39" s="34"/>
      <c r="MZG39" s="35"/>
      <c r="MZH39" s="22"/>
      <c r="MZI39" s="22"/>
      <c r="MZJ39" s="22"/>
      <c r="MZK39" s="35"/>
      <c r="MZL39" s="70"/>
      <c r="MZM39" s="24"/>
      <c r="MZN39" s="78"/>
      <c r="MZO39" s="78"/>
      <c r="MZP39" s="78"/>
      <c r="MZQ39" s="78"/>
      <c r="MZR39" s="24"/>
      <c r="MZS39" s="26"/>
      <c r="MZT39" s="22"/>
      <c r="MZU39" s="22"/>
      <c r="MZV39" s="22"/>
      <c r="MZW39" s="22"/>
      <c r="MZX39" s="22"/>
      <c r="MZY39" s="34"/>
      <c r="MZZ39" s="35"/>
      <c r="NAA39" s="22"/>
      <c r="NAB39" s="22"/>
      <c r="NAC39" s="22"/>
      <c r="NAD39" s="35"/>
      <c r="NAE39" s="70"/>
      <c r="NAF39" s="24"/>
      <c r="NAG39" s="78"/>
      <c r="NAH39" s="78"/>
      <c r="NAI39" s="78"/>
      <c r="NAJ39" s="78"/>
      <c r="NAK39" s="24"/>
      <c r="NAL39" s="26"/>
      <c r="NAM39" s="22"/>
      <c r="NAN39" s="22"/>
      <c r="NAO39" s="22"/>
      <c r="NAP39" s="22"/>
      <c r="NAQ39" s="22"/>
      <c r="NAR39" s="34"/>
      <c r="NAS39" s="35"/>
      <c r="NAT39" s="22"/>
      <c r="NAU39" s="22"/>
      <c r="NAV39" s="22"/>
      <c r="NAW39" s="35"/>
      <c r="NAX39" s="70"/>
      <c r="NAY39" s="24"/>
      <c r="NAZ39" s="78"/>
      <c r="NBA39" s="78"/>
      <c r="NBB39" s="78"/>
      <c r="NBC39" s="78"/>
      <c r="NBD39" s="24"/>
      <c r="NBE39" s="26"/>
      <c r="NBF39" s="22"/>
      <c r="NBG39" s="22"/>
      <c r="NBH39" s="22"/>
      <c r="NBI39" s="22"/>
      <c r="NBJ39" s="22"/>
      <c r="NBK39" s="34"/>
      <c r="NBL39" s="35"/>
      <c r="NBM39" s="22"/>
      <c r="NBN39" s="22"/>
      <c r="NBO39" s="22"/>
      <c r="NBP39" s="35"/>
      <c r="NBQ39" s="70"/>
      <c r="NBR39" s="24"/>
      <c r="NBS39" s="78"/>
      <c r="NBT39" s="78"/>
      <c r="NBU39" s="78"/>
      <c r="NBV39" s="78"/>
      <c r="NBW39" s="24"/>
      <c r="NBX39" s="26"/>
      <c r="NBY39" s="22"/>
      <c r="NBZ39" s="22"/>
      <c r="NCA39" s="22"/>
      <c r="NCB39" s="22"/>
      <c r="NCC39" s="22"/>
      <c r="NCD39" s="34"/>
      <c r="NCE39" s="35"/>
      <c r="NCF39" s="22"/>
      <c r="NCG39" s="22"/>
      <c r="NCH39" s="22"/>
      <c r="NCI39" s="35"/>
      <c r="NCJ39" s="70"/>
      <c r="NCK39" s="24"/>
      <c r="NCL39" s="78"/>
      <c r="NCM39" s="78"/>
      <c r="NCN39" s="78"/>
      <c r="NCO39" s="78"/>
      <c r="NCP39" s="24"/>
      <c r="NCQ39" s="26"/>
      <c r="NCR39" s="22"/>
      <c r="NCS39" s="22"/>
      <c r="NCT39" s="22"/>
      <c r="NCU39" s="22"/>
      <c r="NCV39" s="22"/>
      <c r="NCW39" s="34"/>
      <c r="NCX39" s="35"/>
      <c r="NCY39" s="22"/>
      <c r="NCZ39" s="22"/>
      <c r="NDA39" s="22"/>
      <c r="NDB39" s="35"/>
      <c r="NDC39" s="70"/>
      <c r="NDD39" s="24"/>
      <c r="NDE39" s="78"/>
      <c r="NDF39" s="78"/>
      <c r="NDG39" s="78"/>
      <c r="NDH39" s="78"/>
      <c r="NDI39" s="24"/>
      <c r="NDJ39" s="26"/>
      <c r="NDK39" s="22"/>
      <c r="NDL39" s="22"/>
      <c r="NDM39" s="22"/>
      <c r="NDN39" s="22"/>
      <c r="NDO39" s="22"/>
      <c r="NDP39" s="34"/>
      <c r="NDQ39" s="35"/>
      <c r="NDR39" s="22"/>
      <c r="NDS39" s="22"/>
      <c r="NDT39" s="22"/>
      <c r="NDU39" s="35"/>
      <c r="NDV39" s="70"/>
      <c r="NDW39" s="24"/>
      <c r="NDX39" s="78"/>
      <c r="NDY39" s="78"/>
      <c r="NDZ39" s="78"/>
      <c r="NEA39" s="78"/>
      <c r="NEB39" s="24"/>
      <c r="NEC39" s="26"/>
      <c r="NED39" s="22"/>
      <c r="NEE39" s="22"/>
      <c r="NEF39" s="22"/>
      <c r="NEG39" s="22"/>
      <c r="NEH39" s="22"/>
      <c r="NEI39" s="34"/>
      <c r="NEJ39" s="35"/>
      <c r="NEK39" s="22"/>
      <c r="NEL39" s="22"/>
      <c r="NEM39" s="22"/>
      <c r="NEN39" s="35"/>
      <c r="NEO39" s="70"/>
      <c r="NEP39" s="24"/>
      <c r="NEQ39" s="78"/>
      <c r="NER39" s="78"/>
      <c r="NES39" s="78"/>
      <c r="NET39" s="78"/>
      <c r="NEU39" s="24"/>
      <c r="NEV39" s="26"/>
      <c r="NEW39" s="22"/>
      <c r="NEX39" s="22"/>
      <c r="NEY39" s="22"/>
      <c r="NEZ39" s="22"/>
      <c r="NFA39" s="22"/>
      <c r="NFB39" s="34"/>
      <c r="NFC39" s="35"/>
      <c r="NFD39" s="22"/>
      <c r="NFE39" s="22"/>
      <c r="NFF39" s="22"/>
      <c r="NFG39" s="35"/>
      <c r="NFH39" s="70"/>
      <c r="NFI39" s="24"/>
      <c r="NFJ39" s="78"/>
      <c r="NFK39" s="78"/>
      <c r="NFL39" s="78"/>
      <c r="NFM39" s="78"/>
      <c r="NFN39" s="24"/>
      <c r="NFO39" s="26"/>
      <c r="NFP39" s="22"/>
      <c r="NFQ39" s="22"/>
      <c r="NFR39" s="22"/>
      <c r="NFS39" s="22"/>
      <c r="NFT39" s="22"/>
      <c r="NFU39" s="34"/>
      <c r="NFV39" s="35"/>
      <c r="NFW39" s="22"/>
      <c r="NFX39" s="22"/>
      <c r="NFY39" s="22"/>
      <c r="NFZ39" s="35"/>
      <c r="NGA39" s="70"/>
      <c r="NGB39" s="24"/>
      <c r="NGC39" s="78"/>
      <c r="NGD39" s="78"/>
      <c r="NGE39" s="78"/>
      <c r="NGF39" s="78"/>
      <c r="NGG39" s="24"/>
      <c r="NGH39" s="26"/>
      <c r="NGI39" s="22"/>
      <c r="NGJ39" s="22"/>
      <c r="NGK39" s="22"/>
      <c r="NGL39" s="22"/>
      <c r="NGM39" s="22"/>
      <c r="NGN39" s="34"/>
      <c r="NGO39" s="35"/>
      <c r="NGP39" s="22"/>
      <c r="NGQ39" s="22"/>
      <c r="NGR39" s="22"/>
      <c r="NGS39" s="35"/>
      <c r="NGT39" s="70"/>
      <c r="NGU39" s="24"/>
      <c r="NGV39" s="78"/>
      <c r="NGW39" s="78"/>
      <c r="NGX39" s="78"/>
      <c r="NGY39" s="78"/>
      <c r="NGZ39" s="24"/>
      <c r="NHA39" s="26"/>
      <c r="NHB39" s="22"/>
      <c r="NHC39" s="22"/>
      <c r="NHD39" s="22"/>
      <c r="NHE39" s="22"/>
      <c r="NHF39" s="22"/>
      <c r="NHG39" s="34"/>
      <c r="NHH39" s="35"/>
      <c r="NHI39" s="22"/>
      <c r="NHJ39" s="22"/>
      <c r="NHK39" s="22"/>
      <c r="NHL39" s="35"/>
      <c r="NHM39" s="70"/>
      <c r="NHN39" s="24"/>
      <c r="NHO39" s="78"/>
      <c r="NHP39" s="78"/>
      <c r="NHQ39" s="78"/>
      <c r="NHR39" s="78"/>
      <c r="NHS39" s="24"/>
      <c r="NHT39" s="26"/>
      <c r="NHU39" s="22"/>
      <c r="NHV39" s="22"/>
      <c r="NHW39" s="22"/>
      <c r="NHX39" s="22"/>
      <c r="NHY39" s="22"/>
      <c r="NHZ39" s="34"/>
      <c r="NIA39" s="35"/>
      <c r="NIB39" s="22"/>
      <c r="NIC39" s="22"/>
      <c r="NID39" s="22"/>
      <c r="NIE39" s="35"/>
      <c r="NIF39" s="70"/>
      <c r="NIG39" s="24"/>
      <c r="NIH39" s="78"/>
      <c r="NII39" s="78"/>
      <c r="NIJ39" s="78"/>
      <c r="NIK39" s="78"/>
      <c r="NIL39" s="24"/>
      <c r="NIM39" s="26"/>
      <c r="NIN39" s="22"/>
      <c r="NIO39" s="22"/>
      <c r="NIP39" s="22"/>
      <c r="NIQ39" s="22"/>
      <c r="NIR39" s="22"/>
      <c r="NIS39" s="34"/>
      <c r="NIT39" s="35"/>
      <c r="NIU39" s="22"/>
      <c r="NIV39" s="22"/>
      <c r="NIW39" s="22"/>
      <c r="NIX39" s="35"/>
      <c r="NIY39" s="70"/>
      <c r="NIZ39" s="24"/>
      <c r="NJA39" s="78"/>
      <c r="NJB39" s="78"/>
      <c r="NJC39" s="78"/>
      <c r="NJD39" s="78"/>
      <c r="NJE39" s="24"/>
      <c r="NJF39" s="26"/>
      <c r="NJG39" s="22"/>
      <c r="NJH39" s="22"/>
      <c r="NJI39" s="22"/>
      <c r="NJJ39" s="22"/>
      <c r="NJK39" s="22"/>
      <c r="NJL39" s="34"/>
      <c r="NJM39" s="35"/>
      <c r="NJN39" s="22"/>
      <c r="NJO39" s="22"/>
      <c r="NJP39" s="22"/>
      <c r="NJQ39" s="35"/>
      <c r="NJR39" s="70"/>
      <c r="NJS39" s="24"/>
      <c r="NJT39" s="78"/>
      <c r="NJU39" s="78"/>
      <c r="NJV39" s="78"/>
      <c r="NJW39" s="78"/>
      <c r="NJX39" s="24"/>
      <c r="NJY39" s="26"/>
      <c r="NJZ39" s="22"/>
      <c r="NKA39" s="22"/>
      <c r="NKB39" s="22"/>
      <c r="NKC39" s="22"/>
      <c r="NKD39" s="22"/>
      <c r="NKE39" s="34"/>
      <c r="NKF39" s="35"/>
      <c r="NKG39" s="22"/>
      <c r="NKH39" s="22"/>
      <c r="NKI39" s="22"/>
      <c r="NKJ39" s="35"/>
      <c r="NKK39" s="70"/>
      <c r="NKL39" s="24"/>
      <c r="NKM39" s="78"/>
      <c r="NKN39" s="78"/>
      <c r="NKO39" s="78"/>
      <c r="NKP39" s="78"/>
      <c r="NKQ39" s="24"/>
      <c r="NKR39" s="26"/>
      <c r="NKS39" s="22"/>
      <c r="NKT39" s="22"/>
      <c r="NKU39" s="22"/>
      <c r="NKV39" s="22"/>
      <c r="NKW39" s="22"/>
      <c r="NKX39" s="34"/>
      <c r="NKY39" s="35"/>
      <c r="NKZ39" s="22"/>
      <c r="NLA39" s="22"/>
      <c r="NLB39" s="22"/>
      <c r="NLC39" s="35"/>
      <c r="NLD39" s="70"/>
      <c r="NLE39" s="24"/>
      <c r="NLF39" s="78"/>
      <c r="NLG39" s="78"/>
      <c r="NLH39" s="78"/>
      <c r="NLI39" s="78"/>
      <c r="NLJ39" s="24"/>
      <c r="NLK39" s="26"/>
      <c r="NLL39" s="22"/>
      <c r="NLM39" s="22"/>
      <c r="NLN39" s="22"/>
      <c r="NLO39" s="22"/>
      <c r="NLP39" s="22"/>
      <c r="NLQ39" s="34"/>
      <c r="NLR39" s="35"/>
      <c r="NLS39" s="22"/>
      <c r="NLT39" s="22"/>
      <c r="NLU39" s="22"/>
      <c r="NLV39" s="35"/>
      <c r="NLW39" s="70"/>
      <c r="NLX39" s="24"/>
      <c r="NLY39" s="78"/>
      <c r="NLZ39" s="78"/>
      <c r="NMA39" s="78"/>
      <c r="NMB39" s="78"/>
      <c r="NMC39" s="24"/>
      <c r="NMD39" s="26"/>
      <c r="NME39" s="22"/>
      <c r="NMF39" s="22"/>
      <c r="NMG39" s="22"/>
      <c r="NMH39" s="22"/>
      <c r="NMI39" s="22"/>
      <c r="NMJ39" s="34"/>
      <c r="NMK39" s="35"/>
      <c r="NML39" s="22"/>
      <c r="NMM39" s="22"/>
      <c r="NMN39" s="22"/>
      <c r="NMO39" s="35"/>
      <c r="NMP39" s="70"/>
      <c r="NMQ39" s="24"/>
      <c r="NMR39" s="78"/>
      <c r="NMS39" s="78"/>
      <c r="NMT39" s="78"/>
      <c r="NMU39" s="78"/>
      <c r="NMV39" s="24"/>
      <c r="NMW39" s="26"/>
      <c r="NMX39" s="22"/>
      <c r="NMY39" s="22"/>
      <c r="NMZ39" s="22"/>
      <c r="NNA39" s="22"/>
      <c r="NNB39" s="22"/>
      <c r="NNC39" s="34"/>
      <c r="NND39" s="35"/>
      <c r="NNE39" s="22"/>
      <c r="NNF39" s="22"/>
      <c r="NNG39" s="22"/>
      <c r="NNH39" s="35"/>
      <c r="NNI39" s="70"/>
      <c r="NNJ39" s="24"/>
      <c r="NNK39" s="78"/>
      <c r="NNL39" s="78"/>
      <c r="NNM39" s="78"/>
      <c r="NNN39" s="78"/>
      <c r="NNO39" s="24"/>
      <c r="NNP39" s="26"/>
      <c r="NNQ39" s="22"/>
      <c r="NNR39" s="22"/>
      <c r="NNS39" s="22"/>
      <c r="NNT39" s="22"/>
      <c r="NNU39" s="22"/>
      <c r="NNV39" s="34"/>
      <c r="NNW39" s="35"/>
      <c r="NNX39" s="22"/>
      <c r="NNY39" s="22"/>
      <c r="NNZ39" s="22"/>
      <c r="NOA39" s="35"/>
      <c r="NOB39" s="70"/>
      <c r="NOC39" s="24"/>
      <c r="NOD39" s="78"/>
      <c r="NOE39" s="78"/>
      <c r="NOF39" s="78"/>
      <c r="NOG39" s="78"/>
      <c r="NOH39" s="24"/>
      <c r="NOI39" s="26"/>
      <c r="NOJ39" s="22"/>
      <c r="NOK39" s="22"/>
      <c r="NOL39" s="22"/>
      <c r="NOM39" s="22"/>
      <c r="NON39" s="22"/>
      <c r="NOO39" s="34"/>
      <c r="NOP39" s="35"/>
      <c r="NOQ39" s="22"/>
      <c r="NOR39" s="22"/>
      <c r="NOS39" s="22"/>
      <c r="NOT39" s="35"/>
      <c r="NOU39" s="70"/>
      <c r="NOV39" s="24"/>
      <c r="NOW39" s="78"/>
      <c r="NOX39" s="78"/>
      <c r="NOY39" s="78"/>
      <c r="NOZ39" s="78"/>
      <c r="NPA39" s="24"/>
      <c r="NPB39" s="26"/>
      <c r="NPC39" s="22"/>
      <c r="NPD39" s="22"/>
      <c r="NPE39" s="22"/>
      <c r="NPF39" s="22"/>
      <c r="NPG39" s="22"/>
      <c r="NPH39" s="34"/>
      <c r="NPI39" s="35"/>
      <c r="NPJ39" s="22"/>
      <c r="NPK39" s="22"/>
      <c r="NPL39" s="22"/>
      <c r="NPM39" s="35"/>
      <c r="NPN39" s="70"/>
      <c r="NPO39" s="24"/>
      <c r="NPP39" s="78"/>
      <c r="NPQ39" s="78"/>
      <c r="NPR39" s="78"/>
      <c r="NPS39" s="78"/>
      <c r="NPT39" s="24"/>
      <c r="NPU39" s="26"/>
      <c r="NPV39" s="22"/>
      <c r="NPW39" s="22"/>
      <c r="NPX39" s="22"/>
      <c r="NPY39" s="22"/>
      <c r="NPZ39" s="22"/>
      <c r="NQA39" s="34"/>
      <c r="NQB39" s="35"/>
      <c r="NQC39" s="22"/>
      <c r="NQD39" s="22"/>
      <c r="NQE39" s="22"/>
      <c r="NQF39" s="35"/>
      <c r="NQG39" s="70"/>
      <c r="NQH39" s="24"/>
      <c r="NQI39" s="78"/>
      <c r="NQJ39" s="78"/>
      <c r="NQK39" s="78"/>
      <c r="NQL39" s="78"/>
      <c r="NQM39" s="24"/>
      <c r="NQN39" s="26"/>
      <c r="NQO39" s="22"/>
      <c r="NQP39" s="22"/>
      <c r="NQQ39" s="22"/>
      <c r="NQR39" s="22"/>
      <c r="NQS39" s="22"/>
      <c r="NQT39" s="34"/>
      <c r="NQU39" s="35"/>
      <c r="NQV39" s="22"/>
      <c r="NQW39" s="22"/>
      <c r="NQX39" s="22"/>
      <c r="NQY39" s="35"/>
      <c r="NQZ39" s="70"/>
      <c r="NRA39" s="24"/>
      <c r="NRB39" s="78"/>
      <c r="NRC39" s="78"/>
      <c r="NRD39" s="78"/>
      <c r="NRE39" s="78"/>
      <c r="NRF39" s="24"/>
      <c r="NRG39" s="26"/>
      <c r="NRH39" s="22"/>
      <c r="NRI39" s="22"/>
      <c r="NRJ39" s="22"/>
      <c r="NRK39" s="22"/>
      <c r="NRL39" s="22"/>
      <c r="NRM39" s="34"/>
      <c r="NRN39" s="35"/>
      <c r="NRO39" s="22"/>
      <c r="NRP39" s="22"/>
      <c r="NRQ39" s="22"/>
      <c r="NRR39" s="35"/>
      <c r="NRS39" s="70"/>
      <c r="NRT39" s="24"/>
      <c r="NRU39" s="78"/>
      <c r="NRV39" s="78"/>
      <c r="NRW39" s="78"/>
      <c r="NRX39" s="78"/>
      <c r="NRY39" s="24"/>
      <c r="NRZ39" s="26"/>
      <c r="NSA39" s="22"/>
      <c r="NSB39" s="22"/>
      <c r="NSC39" s="22"/>
      <c r="NSD39" s="22"/>
      <c r="NSE39" s="22"/>
      <c r="NSF39" s="34"/>
      <c r="NSG39" s="35"/>
      <c r="NSH39" s="22"/>
      <c r="NSI39" s="22"/>
      <c r="NSJ39" s="22"/>
      <c r="NSK39" s="35"/>
      <c r="NSL39" s="70"/>
      <c r="NSM39" s="24"/>
      <c r="NSN39" s="78"/>
      <c r="NSO39" s="78"/>
      <c r="NSP39" s="78"/>
      <c r="NSQ39" s="78"/>
      <c r="NSR39" s="24"/>
      <c r="NSS39" s="26"/>
      <c r="NST39" s="22"/>
      <c r="NSU39" s="22"/>
      <c r="NSV39" s="22"/>
      <c r="NSW39" s="22"/>
      <c r="NSX39" s="22"/>
      <c r="NSY39" s="34"/>
      <c r="NSZ39" s="35"/>
      <c r="NTA39" s="22"/>
      <c r="NTB39" s="22"/>
      <c r="NTC39" s="22"/>
      <c r="NTD39" s="35"/>
      <c r="NTE39" s="70"/>
      <c r="NTF39" s="24"/>
      <c r="NTG39" s="78"/>
      <c r="NTH39" s="78"/>
      <c r="NTI39" s="78"/>
      <c r="NTJ39" s="78"/>
      <c r="NTK39" s="24"/>
      <c r="NTL39" s="26"/>
      <c r="NTM39" s="22"/>
      <c r="NTN39" s="22"/>
      <c r="NTO39" s="22"/>
      <c r="NTP39" s="22"/>
      <c r="NTQ39" s="22"/>
      <c r="NTR39" s="34"/>
      <c r="NTS39" s="35"/>
      <c r="NTT39" s="22"/>
      <c r="NTU39" s="22"/>
      <c r="NTV39" s="22"/>
      <c r="NTW39" s="35"/>
      <c r="NTX39" s="70"/>
      <c r="NTY39" s="24"/>
      <c r="NTZ39" s="78"/>
      <c r="NUA39" s="78"/>
      <c r="NUB39" s="78"/>
      <c r="NUC39" s="78"/>
      <c r="NUD39" s="24"/>
      <c r="NUE39" s="26"/>
      <c r="NUF39" s="22"/>
      <c r="NUG39" s="22"/>
      <c r="NUH39" s="22"/>
      <c r="NUI39" s="22"/>
      <c r="NUJ39" s="22"/>
      <c r="NUK39" s="34"/>
      <c r="NUL39" s="35"/>
      <c r="NUM39" s="22"/>
      <c r="NUN39" s="22"/>
      <c r="NUO39" s="22"/>
      <c r="NUP39" s="35"/>
      <c r="NUQ39" s="70"/>
      <c r="NUR39" s="24"/>
      <c r="NUS39" s="78"/>
      <c r="NUT39" s="78"/>
      <c r="NUU39" s="78"/>
      <c r="NUV39" s="78"/>
      <c r="NUW39" s="24"/>
      <c r="NUX39" s="26"/>
      <c r="NUY39" s="22"/>
      <c r="NUZ39" s="22"/>
      <c r="NVA39" s="22"/>
      <c r="NVB39" s="22"/>
      <c r="NVC39" s="22"/>
      <c r="NVD39" s="34"/>
      <c r="NVE39" s="35"/>
      <c r="NVF39" s="22"/>
      <c r="NVG39" s="22"/>
      <c r="NVH39" s="22"/>
      <c r="NVI39" s="35"/>
      <c r="NVJ39" s="70"/>
      <c r="NVK39" s="24"/>
      <c r="NVL39" s="78"/>
      <c r="NVM39" s="78"/>
      <c r="NVN39" s="78"/>
      <c r="NVO39" s="78"/>
      <c r="NVP39" s="24"/>
      <c r="NVQ39" s="26"/>
      <c r="NVR39" s="22"/>
      <c r="NVS39" s="22"/>
      <c r="NVT39" s="22"/>
      <c r="NVU39" s="22"/>
      <c r="NVV39" s="22"/>
      <c r="NVW39" s="34"/>
      <c r="NVX39" s="35"/>
      <c r="NVY39" s="22"/>
      <c r="NVZ39" s="22"/>
      <c r="NWA39" s="22"/>
      <c r="NWB39" s="35"/>
      <c r="NWC39" s="70"/>
      <c r="NWD39" s="24"/>
      <c r="NWE39" s="78"/>
      <c r="NWF39" s="78"/>
      <c r="NWG39" s="78"/>
      <c r="NWH39" s="78"/>
      <c r="NWI39" s="24"/>
      <c r="NWJ39" s="26"/>
      <c r="NWK39" s="22"/>
      <c r="NWL39" s="22"/>
      <c r="NWM39" s="22"/>
      <c r="NWN39" s="22"/>
      <c r="NWO39" s="22"/>
      <c r="NWP39" s="34"/>
      <c r="NWQ39" s="35"/>
      <c r="NWR39" s="22"/>
      <c r="NWS39" s="22"/>
      <c r="NWT39" s="22"/>
      <c r="NWU39" s="35"/>
      <c r="NWV39" s="70"/>
      <c r="NWW39" s="24"/>
      <c r="NWX39" s="78"/>
      <c r="NWY39" s="78"/>
      <c r="NWZ39" s="78"/>
      <c r="NXA39" s="78"/>
      <c r="NXB39" s="24"/>
      <c r="NXC39" s="26"/>
      <c r="NXD39" s="22"/>
      <c r="NXE39" s="22"/>
      <c r="NXF39" s="22"/>
      <c r="NXG39" s="22"/>
      <c r="NXH39" s="22"/>
      <c r="NXI39" s="34"/>
      <c r="NXJ39" s="35"/>
      <c r="NXK39" s="22"/>
      <c r="NXL39" s="22"/>
      <c r="NXM39" s="22"/>
      <c r="NXN39" s="35"/>
      <c r="NXO39" s="70"/>
      <c r="NXP39" s="24"/>
      <c r="NXQ39" s="78"/>
      <c r="NXR39" s="78"/>
      <c r="NXS39" s="78"/>
      <c r="NXT39" s="78"/>
      <c r="NXU39" s="24"/>
      <c r="NXV39" s="26"/>
      <c r="NXW39" s="22"/>
      <c r="NXX39" s="22"/>
      <c r="NXY39" s="22"/>
      <c r="NXZ39" s="22"/>
      <c r="NYA39" s="22"/>
      <c r="NYB39" s="34"/>
      <c r="NYC39" s="35"/>
      <c r="NYD39" s="22"/>
      <c r="NYE39" s="22"/>
      <c r="NYF39" s="22"/>
      <c r="NYG39" s="35"/>
      <c r="NYH39" s="70"/>
      <c r="NYI39" s="24"/>
      <c r="NYJ39" s="78"/>
      <c r="NYK39" s="78"/>
      <c r="NYL39" s="78"/>
      <c r="NYM39" s="78"/>
      <c r="NYN39" s="24"/>
      <c r="NYO39" s="26"/>
      <c r="NYP39" s="22"/>
      <c r="NYQ39" s="22"/>
      <c r="NYR39" s="22"/>
      <c r="NYS39" s="22"/>
      <c r="NYT39" s="22"/>
      <c r="NYU39" s="34"/>
      <c r="NYV39" s="35"/>
      <c r="NYW39" s="22"/>
      <c r="NYX39" s="22"/>
      <c r="NYY39" s="22"/>
      <c r="NYZ39" s="35"/>
      <c r="NZA39" s="70"/>
      <c r="NZB39" s="24"/>
      <c r="NZC39" s="78"/>
      <c r="NZD39" s="78"/>
      <c r="NZE39" s="78"/>
      <c r="NZF39" s="78"/>
      <c r="NZG39" s="24"/>
      <c r="NZH39" s="26"/>
      <c r="NZI39" s="22"/>
      <c r="NZJ39" s="22"/>
      <c r="NZK39" s="22"/>
      <c r="NZL39" s="22"/>
      <c r="NZM39" s="22"/>
      <c r="NZN39" s="34"/>
      <c r="NZO39" s="35"/>
      <c r="NZP39" s="22"/>
      <c r="NZQ39" s="22"/>
      <c r="NZR39" s="22"/>
      <c r="NZS39" s="35"/>
      <c r="NZT39" s="70"/>
      <c r="NZU39" s="24"/>
      <c r="NZV39" s="78"/>
      <c r="NZW39" s="78"/>
      <c r="NZX39" s="78"/>
      <c r="NZY39" s="78"/>
      <c r="NZZ39" s="24"/>
      <c r="OAA39" s="26"/>
      <c r="OAB39" s="22"/>
      <c r="OAC39" s="22"/>
      <c r="OAD39" s="22"/>
      <c r="OAE39" s="22"/>
      <c r="OAF39" s="22"/>
      <c r="OAG39" s="34"/>
      <c r="OAH39" s="35"/>
      <c r="OAI39" s="22"/>
      <c r="OAJ39" s="22"/>
      <c r="OAK39" s="22"/>
      <c r="OAL39" s="35"/>
      <c r="OAM39" s="70"/>
      <c r="OAN39" s="24"/>
      <c r="OAO39" s="78"/>
      <c r="OAP39" s="78"/>
      <c r="OAQ39" s="78"/>
      <c r="OAR39" s="78"/>
      <c r="OAS39" s="24"/>
      <c r="OAT39" s="26"/>
      <c r="OAU39" s="22"/>
      <c r="OAV39" s="22"/>
      <c r="OAW39" s="22"/>
      <c r="OAX39" s="22"/>
      <c r="OAY39" s="22"/>
      <c r="OAZ39" s="34"/>
      <c r="OBA39" s="35"/>
      <c r="OBB39" s="22"/>
      <c r="OBC39" s="22"/>
      <c r="OBD39" s="22"/>
      <c r="OBE39" s="35"/>
      <c r="OBF39" s="70"/>
      <c r="OBG39" s="24"/>
      <c r="OBH39" s="78"/>
      <c r="OBI39" s="78"/>
      <c r="OBJ39" s="78"/>
      <c r="OBK39" s="78"/>
      <c r="OBL39" s="24"/>
      <c r="OBM39" s="26"/>
      <c r="OBN39" s="22"/>
      <c r="OBO39" s="22"/>
      <c r="OBP39" s="22"/>
      <c r="OBQ39" s="22"/>
      <c r="OBR39" s="22"/>
      <c r="OBS39" s="34"/>
      <c r="OBT39" s="35"/>
      <c r="OBU39" s="22"/>
      <c r="OBV39" s="22"/>
      <c r="OBW39" s="22"/>
      <c r="OBX39" s="35"/>
      <c r="OBY39" s="70"/>
      <c r="OBZ39" s="24"/>
      <c r="OCA39" s="78"/>
      <c r="OCB39" s="78"/>
      <c r="OCC39" s="78"/>
      <c r="OCD39" s="78"/>
      <c r="OCE39" s="24"/>
      <c r="OCF39" s="26"/>
      <c r="OCG39" s="22"/>
      <c r="OCH39" s="22"/>
      <c r="OCI39" s="22"/>
      <c r="OCJ39" s="22"/>
      <c r="OCK39" s="22"/>
      <c r="OCL39" s="34"/>
      <c r="OCM39" s="35"/>
      <c r="OCN39" s="22"/>
      <c r="OCO39" s="22"/>
      <c r="OCP39" s="22"/>
      <c r="OCQ39" s="35"/>
      <c r="OCR39" s="70"/>
      <c r="OCS39" s="24"/>
      <c r="OCT39" s="78"/>
      <c r="OCU39" s="78"/>
      <c r="OCV39" s="78"/>
      <c r="OCW39" s="78"/>
      <c r="OCX39" s="24"/>
      <c r="OCY39" s="26"/>
      <c r="OCZ39" s="22"/>
      <c r="ODA39" s="22"/>
      <c r="ODB39" s="22"/>
      <c r="ODC39" s="22"/>
      <c r="ODD39" s="22"/>
      <c r="ODE39" s="34"/>
      <c r="ODF39" s="35"/>
      <c r="ODG39" s="22"/>
      <c r="ODH39" s="22"/>
      <c r="ODI39" s="22"/>
      <c r="ODJ39" s="35"/>
      <c r="ODK39" s="70"/>
      <c r="ODL39" s="24"/>
      <c r="ODM39" s="78"/>
      <c r="ODN39" s="78"/>
      <c r="ODO39" s="78"/>
      <c r="ODP39" s="78"/>
      <c r="ODQ39" s="24"/>
      <c r="ODR39" s="26"/>
      <c r="ODS39" s="22"/>
      <c r="ODT39" s="22"/>
      <c r="ODU39" s="22"/>
      <c r="ODV39" s="22"/>
      <c r="ODW39" s="22"/>
      <c r="ODX39" s="34"/>
      <c r="ODY39" s="35"/>
      <c r="ODZ39" s="22"/>
      <c r="OEA39" s="22"/>
      <c r="OEB39" s="22"/>
      <c r="OEC39" s="35"/>
      <c r="OED39" s="70"/>
      <c r="OEE39" s="24"/>
      <c r="OEF39" s="78"/>
      <c r="OEG39" s="78"/>
      <c r="OEH39" s="78"/>
      <c r="OEI39" s="78"/>
      <c r="OEJ39" s="24"/>
      <c r="OEK39" s="26"/>
      <c r="OEL39" s="22"/>
      <c r="OEM39" s="22"/>
      <c r="OEN39" s="22"/>
      <c r="OEO39" s="22"/>
      <c r="OEP39" s="22"/>
      <c r="OEQ39" s="34"/>
      <c r="OER39" s="35"/>
      <c r="OES39" s="22"/>
      <c r="OET39" s="22"/>
      <c r="OEU39" s="22"/>
      <c r="OEV39" s="35"/>
      <c r="OEW39" s="70"/>
      <c r="OEX39" s="24"/>
      <c r="OEY39" s="78"/>
      <c r="OEZ39" s="78"/>
      <c r="OFA39" s="78"/>
      <c r="OFB39" s="78"/>
      <c r="OFC39" s="24"/>
      <c r="OFD39" s="26"/>
      <c r="OFE39" s="22"/>
      <c r="OFF39" s="22"/>
      <c r="OFG39" s="22"/>
      <c r="OFH39" s="22"/>
      <c r="OFI39" s="22"/>
      <c r="OFJ39" s="34"/>
      <c r="OFK39" s="35"/>
      <c r="OFL39" s="22"/>
      <c r="OFM39" s="22"/>
      <c r="OFN39" s="22"/>
      <c r="OFO39" s="35"/>
      <c r="OFP39" s="70"/>
      <c r="OFQ39" s="24"/>
      <c r="OFR39" s="78"/>
      <c r="OFS39" s="78"/>
      <c r="OFT39" s="78"/>
      <c r="OFU39" s="78"/>
      <c r="OFV39" s="24"/>
      <c r="OFW39" s="26"/>
      <c r="OFX39" s="22"/>
      <c r="OFY39" s="22"/>
      <c r="OFZ39" s="22"/>
      <c r="OGA39" s="22"/>
      <c r="OGB39" s="22"/>
      <c r="OGC39" s="34"/>
      <c r="OGD39" s="35"/>
      <c r="OGE39" s="22"/>
      <c r="OGF39" s="22"/>
      <c r="OGG39" s="22"/>
      <c r="OGH39" s="35"/>
      <c r="OGI39" s="70"/>
      <c r="OGJ39" s="24"/>
      <c r="OGK39" s="78"/>
      <c r="OGL39" s="78"/>
      <c r="OGM39" s="78"/>
      <c r="OGN39" s="78"/>
      <c r="OGO39" s="24"/>
      <c r="OGP39" s="26"/>
      <c r="OGQ39" s="22"/>
      <c r="OGR39" s="22"/>
      <c r="OGS39" s="22"/>
      <c r="OGT39" s="22"/>
      <c r="OGU39" s="22"/>
      <c r="OGV39" s="34"/>
      <c r="OGW39" s="35"/>
      <c r="OGX39" s="22"/>
      <c r="OGY39" s="22"/>
      <c r="OGZ39" s="22"/>
      <c r="OHA39" s="35"/>
      <c r="OHB39" s="70"/>
      <c r="OHC39" s="24"/>
      <c r="OHD39" s="78"/>
      <c r="OHE39" s="78"/>
      <c r="OHF39" s="78"/>
      <c r="OHG39" s="78"/>
      <c r="OHH39" s="24"/>
      <c r="OHI39" s="26"/>
      <c r="OHJ39" s="22"/>
      <c r="OHK39" s="22"/>
      <c r="OHL39" s="22"/>
      <c r="OHM39" s="22"/>
      <c r="OHN39" s="22"/>
      <c r="OHO39" s="34"/>
      <c r="OHP39" s="35"/>
      <c r="OHQ39" s="22"/>
      <c r="OHR39" s="22"/>
      <c r="OHS39" s="22"/>
      <c r="OHT39" s="35"/>
      <c r="OHU39" s="70"/>
      <c r="OHV39" s="24"/>
      <c r="OHW39" s="78"/>
      <c r="OHX39" s="78"/>
      <c r="OHY39" s="78"/>
      <c r="OHZ39" s="78"/>
      <c r="OIA39" s="24"/>
      <c r="OIB39" s="26"/>
      <c r="OIC39" s="22"/>
      <c r="OID39" s="22"/>
      <c r="OIE39" s="22"/>
      <c r="OIF39" s="22"/>
      <c r="OIG39" s="22"/>
      <c r="OIH39" s="34"/>
      <c r="OII39" s="35"/>
      <c r="OIJ39" s="22"/>
      <c r="OIK39" s="22"/>
      <c r="OIL39" s="22"/>
      <c r="OIM39" s="35"/>
      <c r="OIN39" s="70"/>
      <c r="OIO39" s="24"/>
      <c r="OIP39" s="78"/>
      <c r="OIQ39" s="78"/>
      <c r="OIR39" s="78"/>
      <c r="OIS39" s="78"/>
      <c r="OIT39" s="24"/>
      <c r="OIU39" s="26"/>
      <c r="OIV39" s="22"/>
      <c r="OIW39" s="22"/>
      <c r="OIX39" s="22"/>
      <c r="OIY39" s="22"/>
      <c r="OIZ39" s="22"/>
      <c r="OJA39" s="34"/>
      <c r="OJB39" s="35"/>
      <c r="OJC39" s="22"/>
      <c r="OJD39" s="22"/>
      <c r="OJE39" s="22"/>
      <c r="OJF39" s="35"/>
      <c r="OJG39" s="70"/>
      <c r="OJH39" s="24"/>
      <c r="OJI39" s="78"/>
      <c r="OJJ39" s="78"/>
      <c r="OJK39" s="78"/>
      <c r="OJL39" s="78"/>
      <c r="OJM39" s="24"/>
      <c r="OJN39" s="26"/>
      <c r="OJO39" s="22"/>
      <c r="OJP39" s="22"/>
      <c r="OJQ39" s="22"/>
      <c r="OJR39" s="22"/>
      <c r="OJS39" s="22"/>
      <c r="OJT39" s="34"/>
      <c r="OJU39" s="35"/>
      <c r="OJV39" s="22"/>
      <c r="OJW39" s="22"/>
      <c r="OJX39" s="22"/>
      <c r="OJY39" s="35"/>
      <c r="OJZ39" s="70"/>
      <c r="OKA39" s="24"/>
      <c r="OKB39" s="78"/>
      <c r="OKC39" s="78"/>
      <c r="OKD39" s="78"/>
      <c r="OKE39" s="78"/>
      <c r="OKF39" s="24"/>
      <c r="OKG39" s="26"/>
      <c r="OKH39" s="22"/>
      <c r="OKI39" s="22"/>
      <c r="OKJ39" s="22"/>
      <c r="OKK39" s="22"/>
      <c r="OKL39" s="22"/>
      <c r="OKM39" s="34"/>
      <c r="OKN39" s="35"/>
      <c r="OKO39" s="22"/>
      <c r="OKP39" s="22"/>
      <c r="OKQ39" s="22"/>
      <c r="OKR39" s="35"/>
      <c r="OKS39" s="70"/>
      <c r="OKT39" s="24"/>
      <c r="OKU39" s="78"/>
      <c r="OKV39" s="78"/>
      <c r="OKW39" s="78"/>
      <c r="OKX39" s="78"/>
      <c r="OKY39" s="24"/>
      <c r="OKZ39" s="26"/>
      <c r="OLA39" s="22"/>
      <c r="OLB39" s="22"/>
      <c r="OLC39" s="22"/>
      <c r="OLD39" s="22"/>
      <c r="OLE39" s="22"/>
      <c r="OLF39" s="34"/>
      <c r="OLG39" s="35"/>
      <c r="OLH39" s="22"/>
      <c r="OLI39" s="22"/>
      <c r="OLJ39" s="22"/>
      <c r="OLK39" s="35"/>
      <c r="OLL39" s="70"/>
      <c r="OLM39" s="24"/>
      <c r="OLN39" s="78"/>
      <c r="OLO39" s="78"/>
      <c r="OLP39" s="78"/>
      <c r="OLQ39" s="78"/>
      <c r="OLR39" s="24"/>
      <c r="OLS39" s="26"/>
      <c r="OLT39" s="22"/>
      <c r="OLU39" s="22"/>
      <c r="OLV39" s="22"/>
      <c r="OLW39" s="22"/>
      <c r="OLX39" s="22"/>
      <c r="OLY39" s="34"/>
      <c r="OLZ39" s="35"/>
      <c r="OMA39" s="22"/>
      <c r="OMB39" s="22"/>
      <c r="OMC39" s="22"/>
      <c r="OMD39" s="35"/>
      <c r="OME39" s="70"/>
      <c r="OMF39" s="24"/>
      <c r="OMG39" s="78"/>
      <c r="OMH39" s="78"/>
      <c r="OMI39" s="78"/>
      <c r="OMJ39" s="78"/>
      <c r="OMK39" s="24"/>
      <c r="OML39" s="26"/>
      <c r="OMM39" s="22"/>
      <c r="OMN39" s="22"/>
      <c r="OMO39" s="22"/>
      <c r="OMP39" s="22"/>
      <c r="OMQ39" s="22"/>
      <c r="OMR39" s="34"/>
      <c r="OMS39" s="35"/>
      <c r="OMT39" s="22"/>
      <c r="OMU39" s="22"/>
      <c r="OMV39" s="22"/>
      <c r="OMW39" s="35"/>
      <c r="OMX39" s="70"/>
      <c r="OMY39" s="24"/>
      <c r="OMZ39" s="78"/>
      <c r="ONA39" s="78"/>
      <c r="ONB39" s="78"/>
      <c r="ONC39" s="78"/>
      <c r="OND39" s="24"/>
      <c r="ONE39" s="26"/>
      <c r="ONF39" s="22"/>
      <c r="ONG39" s="22"/>
      <c r="ONH39" s="22"/>
      <c r="ONI39" s="22"/>
      <c r="ONJ39" s="22"/>
      <c r="ONK39" s="34"/>
      <c r="ONL39" s="35"/>
      <c r="ONM39" s="22"/>
      <c r="ONN39" s="22"/>
      <c r="ONO39" s="22"/>
      <c r="ONP39" s="35"/>
      <c r="ONQ39" s="70"/>
      <c r="ONR39" s="24"/>
      <c r="ONS39" s="78"/>
      <c r="ONT39" s="78"/>
      <c r="ONU39" s="78"/>
      <c r="ONV39" s="78"/>
      <c r="ONW39" s="24"/>
      <c r="ONX39" s="26"/>
      <c r="ONY39" s="22"/>
      <c r="ONZ39" s="22"/>
      <c r="OOA39" s="22"/>
      <c r="OOB39" s="22"/>
      <c r="OOC39" s="22"/>
      <c r="OOD39" s="34"/>
      <c r="OOE39" s="35"/>
      <c r="OOF39" s="22"/>
      <c r="OOG39" s="22"/>
      <c r="OOH39" s="22"/>
      <c r="OOI39" s="35"/>
      <c r="OOJ39" s="70"/>
      <c r="OOK39" s="24"/>
      <c r="OOL39" s="78"/>
      <c r="OOM39" s="78"/>
      <c r="OON39" s="78"/>
      <c r="OOO39" s="78"/>
      <c r="OOP39" s="24"/>
      <c r="OOQ39" s="26"/>
      <c r="OOR39" s="22"/>
      <c r="OOS39" s="22"/>
      <c r="OOT39" s="22"/>
      <c r="OOU39" s="22"/>
      <c r="OOV39" s="22"/>
      <c r="OOW39" s="34"/>
      <c r="OOX39" s="35"/>
      <c r="OOY39" s="22"/>
      <c r="OOZ39" s="22"/>
      <c r="OPA39" s="22"/>
      <c r="OPB39" s="35"/>
      <c r="OPC39" s="70"/>
      <c r="OPD39" s="24"/>
      <c r="OPE39" s="78"/>
      <c r="OPF39" s="78"/>
      <c r="OPG39" s="78"/>
      <c r="OPH39" s="78"/>
      <c r="OPI39" s="24"/>
      <c r="OPJ39" s="26"/>
      <c r="OPK39" s="22"/>
      <c r="OPL39" s="22"/>
      <c r="OPM39" s="22"/>
      <c r="OPN39" s="22"/>
      <c r="OPO39" s="22"/>
      <c r="OPP39" s="34"/>
      <c r="OPQ39" s="35"/>
      <c r="OPR39" s="22"/>
      <c r="OPS39" s="22"/>
      <c r="OPT39" s="22"/>
      <c r="OPU39" s="35"/>
      <c r="OPV39" s="70"/>
      <c r="OPW39" s="24"/>
      <c r="OPX39" s="78"/>
      <c r="OPY39" s="78"/>
      <c r="OPZ39" s="78"/>
      <c r="OQA39" s="78"/>
      <c r="OQB39" s="24"/>
      <c r="OQC39" s="26"/>
      <c r="OQD39" s="22"/>
      <c r="OQE39" s="22"/>
      <c r="OQF39" s="22"/>
      <c r="OQG39" s="22"/>
      <c r="OQH39" s="22"/>
      <c r="OQI39" s="34"/>
      <c r="OQJ39" s="35"/>
      <c r="OQK39" s="22"/>
      <c r="OQL39" s="22"/>
      <c r="OQM39" s="22"/>
      <c r="OQN39" s="35"/>
      <c r="OQO39" s="70"/>
      <c r="OQP39" s="24"/>
      <c r="OQQ39" s="78"/>
      <c r="OQR39" s="78"/>
      <c r="OQS39" s="78"/>
      <c r="OQT39" s="78"/>
      <c r="OQU39" s="24"/>
      <c r="OQV39" s="26"/>
      <c r="OQW39" s="22"/>
      <c r="OQX39" s="22"/>
      <c r="OQY39" s="22"/>
      <c r="OQZ39" s="22"/>
      <c r="ORA39" s="22"/>
      <c r="ORB39" s="34"/>
      <c r="ORC39" s="35"/>
      <c r="ORD39" s="22"/>
      <c r="ORE39" s="22"/>
      <c r="ORF39" s="22"/>
      <c r="ORG39" s="35"/>
      <c r="ORH39" s="70"/>
      <c r="ORI39" s="24"/>
      <c r="ORJ39" s="78"/>
      <c r="ORK39" s="78"/>
      <c r="ORL39" s="78"/>
      <c r="ORM39" s="78"/>
      <c r="ORN39" s="24"/>
      <c r="ORO39" s="26"/>
      <c r="ORP39" s="22"/>
      <c r="ORQ39" s="22"/>
      <c r="ORR39" s="22"/>
      <c r="ORS39" s="22"/>
      <c r="ORT39" s="22"/>
      <c r="ORU39" s="34"/>
      <c r="ORV39" s="35"/>
      <c r="ORW39" s="22"/>
      <c r="ORX39" s="22"/>
      <c r="ORY39" s="22"/>
      <c r="ORZ39" s="35"/>
      <c r="OSA39" s="70"/>
      <c r="OSB39" s="24"/>
      <c r="OSC39" s="78"/>
      <c r="OSD39" s="78"/>
      <c r="OSE39" s="78"/>
      <c r="OSF39" s="78"/>
      <c r="OSG39" s="24"/>
      <c r="OSH39" s="26"/>
      <c r="OSI39" s="22"/>
      <c r="OSJ39" s="22"/>
      <c r="OSK39" s="22"/>
      <c r="OSL39" s="22"/>
      <c r="OSM39" s="22"/>
      <c r="OSN39" s="34"/>
      <c r="OSO39" s="35"/>
      <c r="OSP39" s="22"/>
      <c r="OSQ39" s="22"/>
      <c r="OSR39" s="22"/>
      <c r="OSS39" s="35"/>
      <c r="OST39" s="70"/>
      <c r="OSU39" s="24"/>
      <c r="OSV39" s="78"/>
      <c r="OSW39" s="78"/>
      <c r="OSX39" s="78"/>
      <c r="OSY39" s="78"/>
      <c r="OSZ39" s="24"/>
      <c r="OTA39" s="26"/>
      <c r="OTB39" s="22"/>
      <c r="OTC39" s="22"/>
      <c r="OTD39" s="22"/>
      <c r="OTE39" s="22"/>
      <c r="OTF39" s="22"/>
      <c r="OTG39" s="34"/>
      <c r="OTH39" s="35"/>
      <c r="OTI39" s="22"/>
      <c r="OTJ39" s="22"/>
      <c r="OTK39" s="22"/>
      <c r="OTL39" s="35"/>
      <c r="OTM39" s="70"/>
      <c r="OTN39" s="24"/>
      <c r="OTO39" s="78"/>
      <c r="OTP39" s="78"/>
      <c r="OTQ39" s="78"/>
      <c r="OTR39" s="78"/>
      <c r="OTS39" s="24"/>
      <c r="OTT39" s="26"/>
      <c r="OTU39" s="22"/>
      <c r="OTV39" s="22"/>
      <c r="OTW39" s="22"/>
      <c r="OTX39" s="22"/>
      <c r="OTY39" s="22"/>
      <c r="OTZ39" s="34"/>
      <c r="OUA39" s="35"/>
      <c r="OUB39" s="22"/>
      <c r="OUC39" s="22"/>
      <c r="OUD39" s="22"/>
      <c r="OUE39" s="35"/>
      <c r="OUF39" s="70"/>
      <c r="OUG39" s="24"/>
      <c r="OUH39" s="78"/>
      <c r="OUI39" s="78"/>
      <c r="OUJ39" s="78"/>
      <c r="OUK39" s="78"/>
      <c r="OUL39" s="24"/>
      <c r="OUM39" s="26"/>
      <c r="OUN39" s="22"/>
      <c r="OUO39" s="22"/>
      <c r="OUP39" s="22"/>
      <c r="OUQ39" s="22"/>
      <c r="OUR39" s="22"/>
      <c r="OUS39" s="34"/>
      <c r="OUT39" s="35"/>
      <c r="OUU39" s="22"/>
      <c r="OUV39" s="22"/>
      <c r="OUW39" s="22"/>
      <c r="OUX39" s="35"/>
      <c r="OUY39" s="70"/>
      <c r="OUZ39" s="24"/>
      <c r="OVA39" s="78"/>
      <c r="OVB39" s="78"/>
      <c r="OVC39" s="78"/>
      <c r="OVD39" s="78"/>
      <c r="OVE39" s="24"/>
      <c r="OVF39" s="26"/>
      <c r="OVG39" s="22"/>
      <c r="OVH39" s="22"/>
      <c r="OVI39" s="22"/>
      <c r="OVJ39" s="22"/>
      <c r="OVK39" s="22"/>
      <c r="OVL39" s="34"/>
      <c r="OVM39" s="35"/>
      <c r="OVN39" s="22"/>
      <c r="OVO39" s="22"/>
      <c r="OVP39" s="22"/>
      <c r="OVQ39" s="35"/>
      <c r="OVR39" s="70"/>
      <c r="OVS39" s="24"/>
      <c r="OVT39" s="78"/>
      <c r="OVU39" s="78"/>
      <c r="OVV39" s="78"/>
      <c r="OVW39" s="78"/>
      <c r="OVX39" s="24"/>
      <c r="OVY39" s="26"/>
      <c r="OVZ39" s="22"/>
      <c r="OWA39" s="22"/>
      <c r="OWB39" s="22"/>
      <c r="OWC39" s="22"/>
      <c r="OWD39" s="22"/>
      <c r="OWE39" s="34"/>
      <c r="OWF39" s="35"/>
      <c r="OWG39" s="22"/>
      <c r="OWH39" s="22"/>
      <c r="OWI39" s="22"/>
      <c r="OWJ39" s="35"/>
      <c r="OWK39" s="70"/>
      <c r="OWL39" s="24"/>
      <c r="OWM39" s="78"/>
      <c r="OWN39" s="78"/>
      <c r="OWO39" s="78"/>
      <c r="OWP39" s="78"/>
      <c r="OWQ39" s="24"/>
      <c r="OWR39" s="26"/>
      <c r="OWS39" s="22"/>
      <c r="OWT39" s="22"/>
      <c r="OWU39" s="22"/>
      <c r="OWV39" s="22"/>
      <c r="OWW39" s="22"/>
      <c r="OWX39" s="34"/>
      <c r="OWY39" s="35"/>
      <c r="OWZ39" s="22"/>
      <c r="OXA39" s="22"/>
      <c r="OXB39" s="22"/>
      <c r="OXC39" s="35"/>
      <c r="OXD39" s="70"/>
      <c r="OXE39" s="24"/>
      <c r="OXF39" s="78"/>
      <c r="OXG39" s="78"/>
      <c r="OXH39" s="78"/>
      <c r="OXI39" s="78"/>
      <c r="OXJ39" s="24"/>
      <c r="OXK39" s="26"/>
      <c r="OXL39" s="22"/>
      <c r="OXM39" s="22"/>
      <c r="OXN39" s="22"/>
      <c r="OXO39" s="22"/>
      <c r="OXP39" s="22"/>
      <c r="OXQ39" s="34"/>
      <c r="OXR39" s="35"/>
      <c r="OXS39" s="22"/>
      <c r="OXT39" s="22"/>
      <c r="OXU39" s="22"/>
      <c r="OXV39" s="35"/>
      <c r="OXW39" s="70"/>
      <c r="OXX39" s="24"/>
      <c r="OXY39" s="78"/>
      <c r="OXZ39" s="78"/>
      <c r="OYA39" s="78"/>
      <c r="OYB39" s="78"/>
      <c r="OYC39" s="24"/>
      <c r="OYD39" s="26"/>
      <c r="OYE39" s="22"/>
      <c r="OYF39" s="22"/>
      <c r="OYG39" s="22"/>
      <c r="OYH39" s="22"/>
      <c r="OYI39" s="22"/>
      <c r="OYJ39" s="34"/>
      <c r="OYK39" s="35"/>
      <c r="OYL39" s="22"/>
      <c r="OYM39" s="22"/>
      <c r="OYN39" s="22"/>
      <c r="OYO39" s="35"/>
      <c r="OYP39" s="70"/>
      <c r="OYQ39" s="24"/>
      <c r="OYR39" s="78"/>
      <c r="OYS39" s="78"/>
      <c r="OYT39" s="78"/>
      <c r="OYU39" s="78"/>
      <c r="OYV39" s="24"/>
      <c r="OYW39" s="26"/>
      <c r="OYX39" s="22"/>
      <c r="OYY39" s="22"/>
      <c r="OYZ39" s="22"/>
      <c r="OZA39" s="22"/>
      <c r="OZB39" s="22"/>
      <c r="OZC39" s="34"/>
      <c r="OZD39" s="35"/>
      <c r="OZE39" s="22"/>
      <c r="OZF39" s="22"/>
      <c r="OZG39" s="22"/>
      <c r="OZH39" s="35"/>
      <c r="OZI39" s="70"/>
      <c r="OZJ39" s="24"/>
      <c r="OZK39" s="78"/>
      <c r="OZL39" s="78"/>
      <c r="OZM39" s="78"/>
      <c r="OZN39" s="78"/>
      <c r="OZO39" s="24"/>
      <c r="OZP39" s="26"/>
      <c r="OZQ39" s="22"/>
      <c r="OZR39" s="22"/>
      <c r="OZS39" s="22"/>
      <c r="OZT39" s="22"/>
      <c r="OZU39" s="22"/>
      <c r="OZV39" s="34"/>
      <c r="OZW39" s="35"/>
      <c r="OZX39" s="22"/>
      <c r="OZY39" s="22"/>
      <c r="OZZ39" s="22"/>
      <c r="PAA39" s="35"/>
      <c r="PAB39" s="70"/>
      <c r="PAC39" s="24"/>
      <c r="PAD39" s="78"/>
      <c r="PAE39" s="78"/>
      <c r="PAF39" s="78"/>
      <c r="PAG39" s="78"/>
      <c r="PAH39" s="24"/>
      <c r="PAI39" s="26"/>
      <c r="PAJ39" s="22"/>
      <c r="PAK39" s="22"/>
      <c r="PAL39" s="22"/>
      <c r="PAM39" s="22"/>
      <c r="PAN39" s="22"/>
      <c r="PAO39" s="34"/>
      <c r="PAP39" s="35"/>
      <c r="PAQ39" s="22"/>
      <c r="PAR39" s="22"/>
      <c r="PAS39" s="22"/>
      <c r="PAT39" s="35"/>
      <c r="PAU39" s="70"/>
      <c r="PAV39" s="24"/>
      <c r="PAW39" s="78"/>
      <c r="PAX39" s="78"/>
      <c r="PAY39" s="78"/>
      <c r="PAZ39" s="78"/>
      <c r="PBA39" s="24"/>
      <c r="PBB39" s="26"/>
      <c r="PBC39" s="22"/>
      <c r="PBD39" s="22"/>
      <c r="PBE39" s="22"/>
      <c r="PBF39" s="22"/>
      <c r="PBG39" s="22"/>
      <c r="PBH39" s="34"/>
      <c r="PBI39" s="35"/>
      <c r="PBJ39" s="22"/>
      <c r="PBK39" s="22"/>
      <c r="PBL39" s="22"/>
      <c r="PBM39" s="35"/>
      <c r="PBN39" s="70"/>
      <c r="PBO39" s="24"/>
      <c r="PBP39" s="78"/>
      <c r="PBQ39" s="78"/>
      <c r="PBR39" s="78"/>
      <c r="PBS39" s="78"/>
      <c r="PBT39" s="24"/>
      <c r="PBU39" s="26"/>
      <c r="PBV39" s="22"/>
      <c r="PBW39" s="22"/>
      <c r="PBX39" s="22"/>
      <c r="PBY39" s="22"/>
      <c r="PBZ39" s="22"/>
      <c r="PCA39" s="34"/>
      <c r="PCB39" s="35"/>
      <c r="PCC39" s="22"/>
      <c r="PCD39" s="22"/>
      <c r="PCE39" s="22"/>
      <c r="PCF39" s="35"/>
      <c r="PCG39" s="70"/>
      <c r="PCH39" s="24"/>
      <c r="PCI39" s="78"/>
      <c r="PCJ39" s="78"/>
      <c r="PCK39" s="78"/>
      <c r="PCL39" s="78"/>
      <c r="PCM39" s="24"/>
      <c r="PCN39" s="26"/>
      <c r="PCO39" s="22"/>
      <c r="PCP39" s="22"/>
      <c r="PCQ39" s="22"/>
      <c r="PCR39" s="22"/>
      <c r="PCS39" s="22"/>
      <c r="PCT39" s="34"/>
      <c r="PCU39" s="35"/>
      <c r="PCV39" s="22"/>
      <c r="PCW39" s="22"/>
      <c r="PCX39" s="22"/>
      <c r="PCY39" s="35"/>
      <c r="PCZ39" s="70"/>
      <c r="PDA39" s="24"/>
      <c r="PDB39" s="78"/>
      <c r="PDC39" s="78"/>
      <c r="PDD39" s="78"/>
      <c r="PDE39" s="78"/>
      <c r="PDF39" s="24"/>
      <c r="PDG39" s="26"/>
      <c r="PDH39" s="22"/>
      <c r="PDI39" s="22"/>
      <c r="PDJ39" s="22"/>
      <c r="PDK39" s="22"/>
      <c r="PDL39" s="22"/>
      <c r="PDM39" s="34"/>
      <c r="PDN39" s="35"/>
      <c r="PDO39" s="22"/>
      <c r="PDP39" s="22"/>
      <c r="PDQ39" s="22"/>
      <c r="PDR39" s="35"/>
      <c r="PDS39" s="70"/>
      <c r="PDT39" s="24"/>
      <c r="PDU39" s="78"/>
      <c r="PDV39" s="78"/>
      <c r="PDW39" s="78"/>
      <c r="PDX39" s="78"/>
      <c r="PDY39" s="24"/>
      <c r="PDZ39" s="26"/>
      <c r="PEA39" s="22"/>
      <c r="PEB39" s="22"/>
      <c r="PEC39" s="22"/>
      <c r="PED39" s="22"/>
      <c r="PEE39" s="22"/>
      <c r="PEF39" s="34"/>
      <c r="PEG39" s="35"/>
      <c r="PEH39" s="22"/>
      <c r="PEI39" s="22"/>
      <c r="PEJ39" s="22"/>
      <c r="PEK39" s="35"/>
      <c r="PEL39" s="70"/>
      <c r="PEM39" s="24"/>
      <c r="PEN39" s="78"/>
      <c r="PEO39" s="78"/>
      <c r="PEP39" s="78"/>
      <c r="PEQ39" s="78"/>
      <c r="PER39" s="24"/>
      <c r="PES39" s="26"/>
      <c r="PET39" s="22"/>
      <c r="PEU39" s="22"/>
      <c r="PEV39" s="22"/>
      <c r="PEW39" s="22"/>
      <c r="PEX39" s="22"/>
      <c r="PEY39" s="34"/>
      <c r="PEZ39" s="35"/>
      <c r="PFA39" s="22"/>
      <c r="PFB39" s="22"/>
      <c r="PFC39" s="22"/>
      <c r="PFD39" s="35"/>
      <c r="PFE39" s="70"/>
      <c r="PFF39" s="24"/>
      <c r="PFG39" s="78"/>
      <c r="PFH39" s="78"/>
      <c r="PFI39" s="78"/>
      <c r="PFJ39" s="78"/>
      <c r="PFK39" s="24"/>
      <c r="PFL39" s="26"/>
      <c r="PFM39" s="22"/>
      <c r="PFN39" s="22"/>
      <c r="PFO39" s="22"/>
      <c r="PFP39" s="22"/>
      <c r="PFQ39" s="22"/>
      <c r="PFR39" s="34"/>
      <c r="PFS39" s="35"/>
      <c r="PFT39" s="22"/>
      <c r="PFU39" s="22"/>
      <c r="PFV39" s="22"/>
      <c r="PFW39" s="35"/>
      <c r="PFX39" s="70"/>
      <c r="PFY39" s="24"/>
      <c r="PFZ39" s="78"/>
      <c r="PGA39" s="78"/>
      <c r="PGB39" s="78"/>
      <c r="PGC39" s="78"/>
      <c r="PGD39" s="24"/>
      <c r="PGE39" s="26"/>
      <c r="PGF39" s="22"/>
      <c r="PGG39" s="22"/>
      <c r="PGH39" s="22"/>
      <c r="PGI39" s="22"/>
      <c r="PGJ39" s="22"/>
      <c r="PGK39" s="34"/>
      <c r="PGL39" s="35"/>
      <c r="PGM39" s="22"/>
      <c r="PGN39" s="22"/>
      <c r="PGO39" s="22"/>
      <c r="PGP39" s="35"/>
      <c r="PGQ39" s="70"/>
      <c r="PGR39" s="24"/>
      <c r="PGS39" s="78"/>
      <c r="PGT39" s="78"/>
      <c r="PGU39" s="78"/>
      <c r="PGV39" s="78"/>
      <c r="PGW39" s="24"/>
      <c r="PGX39" s="26"/>
      <c r="PGY39" s="22"/>
      <c r="PGZ39" s="22"/>
      <c r="PHA39" s="22"/>
      <c r="PHB39" s="22"/>
      <c r="PHC39" s="22"/>
      <c r="PHD39" s="34"/>
      <c r="PHE39" s="35"/>
      <c r="PHF39" s="22"/>
      <c r="PHG39" s="22"/>
      <c r="PHH39" s="22"/>
      <c r="PHI39" s="35"/>
      <c r="PHJ39" s="70"/>
      <c r="PHK39" s="24"/>
      <c r="PHL39" s="78"/>
      <c r="PHM39" s="78"/>
      <c r="PHN39" s="78"/>
      <c r="PHO39" s="78"/>
      <c r="PHP39" s="24"/>
      <c r="PHQ39" s="26"/>
      <c r="PHR39" s="22"/>
      <c r="PHS39" s="22"/>
      <c r="PHT39" s="22"/>
      <c r="PHU39" s="22"/>
      <c r="PHV39" s="22"/>
      <c r="PHW39" s="34"/>
      <c r="PHX39" s="35"/>
      <c r="PHY39" s="22"/>
      <c r="PHZ39" s="22"/>
      <c r="PIA39" s="22"/>
      <c r="PIB39" s="35"/>
      <c r="PIC39" s="70"/>
      <c r="PID39" s="24"/>
      <c r="PIE39" s="78"/>
      <c r="PIF39" s="78"/>
      <c r="PIG39" s="78"/>
      <c r="PIH39" s="78"/>
      <c r="PII39" s="24"/>
      <c r="PIJ39" s="26"/>
      <c r="PIK39" s="22"/>
      <c r="PIL39" s="22"/>
      <c r="PIM39" s="22"/>
      <c r="PIN39" s="22"/>
      <c r="PIO39" s="22"/>
      <c r="PIP39" s="34"/>
      <c r="PIQ39" s="35"/>
      <c r="PIR39" s="22"/>
      <c r="PIS39" s="22"/>
      <c r="PIT39" s="22"/>
      <c r="PIU39" s="35"/>
      <c r="PIV39" s="70"/>
      <c r="PIW39" s="24"/>
      <c r="PIX39" s="78"/>
      <c r="PIY39" s="78"/>
      <c r="PIZ39" s="78"/>
      <c r="PJA39" s="78"/>
      <c r="PJB39" s="24"/>
      <c r="PJC39" s="26"/>
      <c r="PJD39" s="22"/>
      <c r="PJE39" s="22"/>
      <c r="PJF39" s="22"/>
      <c r="PJG39" s="22"/>
      <c r="PJH39" s="22"/>
      <c r="PJI39" s="34"/>
      <c r="PJJ39" s="35"/>
      <c r="PJK39" s="22"/>
      <c r="PJL39" s="22"/>
      <c r="PJM39" s="22"/>
      <c r="PJN39" s="35"/>
      <c r="PJO39" s="70"/>
      <c r="PJP39" s="24"/>
      <c r="PJQ39" s="78"/>
      <c r="PJR39" s="78"/>
      <c r="PJS39" s="78"/>
      <c r="PJT39" s="78"/>
      <c r="PJU39" s="24"/>
      <c r="PJV39" s="26"/>
      <c r="PJW39" s="22"/>
      <c r="PJX39" s="22"/>
      <c r="PJY39" s="22"/>
      <c r="PJZ39" s="22"/>
      <c r="PKA39" s="22"/>
      <c r="PKB39" s="34"/>
      <c r="PKC39" s="35"/>
      <c r="PKD39" s="22"/>
      <c r="PKE39" s="22"/>
      <c r="PKF39" s="22"/>
      <c r="PKG39" s="35"/>
      <c r="PKH39" s="70"/>
      <c r="PKI39" s="24"/>
      <c r="PKJ39" s="78"/>
      <c r="PKK39" s="78"/>
      <c r="PKL39" s="78"/>
      <c r="PKM39" s="78"/>
      <c r="PKN39" s="24"/>
      <c r="PKO39" s="26"/>
      <c r="PKP39" s="22"/>
      <c r="PKQ39" s="22"/>
      <c r="PKR39" s="22"/>
      <c r="PKS39" s="22"/>
      <c r="PKT39" s="22"/>
      <c r="PKU39" s="34"/>
      <c r="PKV39" s="35"/>
      <c r="PKW39" s="22"/>
      <c r="PKX39" s="22"/>
      <c r="PKY39" s="22"/>
      <c r="PKZ39" s="35"/>
      <c r="PLA39" s="70"/>
      <c r="PLB39" s="24"/>
      <c r="PLC39" s="78"/>
      <c r="PLD39" s="78"/>
      <c r="PLE39" s="78"/>
      <c r="PLF39" s="78"/>
      <c r="PLG39" s="24"/>
      <c r="PLH39" s="26"/>
      <c r="PLI39" s="22"/>
      <c r="PLJ39" s="22"/>
      <c r="PLK39" s="22"/>
      <c r="PLL39" s="22"/>
      <c r="PLM39" s="22"/>
      <c r="PLN39" s="34"/>
      <c r="PLO39" s="35"/>
      <c r="PLP39" s="22"/>
      <c r="PLQ39" s="22"/>
      <c r="PLR39" s="22"/>
      <c r="PLS39" s="35"/>
      <c r="PLT39" s="70"/>
      <c r="PLU39" s="24"/>
      <c r="PLV39" s="78"/>
      <c r="PLW39" s="78"/>
      <c r="PLX39" s="78"/>
      <c r="PLY39" s="78"/>
      <c r="PLZ39" s="24"/>
      <c r="PMA39" s="26"/>
      <c r="PMB39" s="22"/>
      <c r="PMC39" s="22"/>
      <c r="PMD39" s="22"/>
      <c r="PME39" s="22"/>
      <c r="PMF39" s="22"/>
      <c r="PMG39" s="34"/>
      <c r="PMH39" s="35"/>
      <c r="PMI39" s="22"/>
      <c r="PMJ39" s="22"/>
      <c r="PMK39" s="22"/>
      <c r="PML39" s="35"/>
      <c r="PMM39" s="70"/>
      <c r="PMN39" s="24"/>
      <c r="PMO39" s="78"/>
      <c r="PMP39" s="78"/>
      <c r="PMQ39" s="78"/>
      <c r="PMR39" s="78"/>
      <c r="PMS39" s="24"/>
      <c r="PMT39" s="26"/>
      <c r="PMU39" s="22"/>
      <c r="PMV39" s="22"/>
      <c r="PMW39" s="22"/>
      <c r="PMX39" s="22"/>
      <c r="PMY39" s="22"/>
      <c r="PMZ39" s="34"/>
      <c r="PNA39" s="35"/>
      <c r="PNB39" s="22"/>
      <c r="PNC39" s="22"/>
      <c r="PND39" s="22"/>
      <c r="PNE39" s="35"/>
      <c r="PNF39" s="70"/>
      <c r="PNG39" s="24"/>
      <c r="PNH39" s="78"/>
      <c r="PNI39" s="78"/>
      <c r="PNJ39" s="78"/>
      <c r="PNK39" s="78"/>
      <c r="PNL39" s="24"/>
      <c r="PNM39" s="26"/>
      <c r="PNN39" s="22"/>
      <c r="PNO39" s="22"/>
      <c r="PNP39" s="22"/>
      <c r="PNQ39" s="22"/>
      <c r="PNR39" s="22"/>
      <c r="PNS39" s="34"/>
      <c r="PNT39" s="35"/>
      <c r="PNU39" s="22"/>
      <c r="PNV39" s="22"/>
      <c r="PNW39" s="22"/>
      <c r="PNX39" s="35"/>
      <c r="PNY39" s="70"/>
      <c r="PNZ39" s="24"/>
      <c r="POA39" s="78"/>
      <c r="POB39" s="78"/>
      <c r="POC39" s="78"/>
      <c r="POD39" s="78"/>
      <c r="POE39" s="24"/>
      <c r="POF39" s="26"/>
      <c r="POG39" s="22"/>
      <c r="POH39" s="22"/>
      <c r="POI39" s="22"/>
      <c r="POJ39" s="22"/>
      <c r="POK39" s="22"/>
      <c r="POL39" s="34"/>
      <c r="POM39" s="35"/>
      <c r="PON39" s="22"/>
      <c r="POO39" s="22"/>
      <c r="POP39" s="22"/>
      <c r="POQ39" s="35"/>
      <c r="POR39" s="70"/>
      <c r="POS39" s="24"/>
      <c r="POT39" s="78"/>
      <c r="POU39" s="78"/>
      <c r="POV39" s="78"/>
      <c r="POW39" s="78"/>
      <c r="POX39" s="24"/>
      <c r="POY39" s="26"/>
      <c r="POZ39" s="22"/>
      <c r="PPA39" s="22"/>
      <c r="PPB39" s="22"/>
      <c r="PPC39" s="22"/>
      <c r="PPD39" s="22"/>
      <c r="PPE39" s="34"/>
      <c r="PPF39" s="35"/>
      <c r="PPG39" s="22"/>
      <c r="PPH39" s="22"/>
      <c r="PPI39" s="22"/>
      <c r="PPJ39" s="35"/>
      <c r="PPK39" s="70"/>
      <c r="PPL39" s="24"/>
      <c r="PPM39" s="78"/>
      <c r="PPN39" s="78"/>
      <c r="PPO39" s="78"/>
      <c r="PPP39" s="78"/>
      <c r="PPQ39" s="24"/>
      <c r="PPR39" s="26"/>
      <c r="PPS39" s="22"/>
      <c r="PPT39" s="22"/>
      <c r="PPU39" s="22"/>
      <c r="PPV39" s="22"/>
      <c r="PPW39" s="22"/>
      <c r="PPX39" s="34"/>
      <c r="PPY39" s="35"/>
      <c r="PPZ39" s="22"/>
      <c r="PQA39" s="22"/>
      <c r="PQB39" s="22"/>
      <c r="PQC39" s="35"/>
      <c r="PQD39" s="70"/>
      <c r="PQE39" s="24"/>
      <c r="PQF39" s="78"/>
      <c r="PQG39" s="78"/>
      <c r="PQH39" s="78"/>
      <c r="PQI39" s="78"/>
      <c r="PQJ39" s="24"/>
      <c r="PQK39" s="26"/>
      <c r="PQL39" s="22"/>
      <c r="PQM39" s="22"/>
      <c r="PQN39" s="22"/>
      <c r="PQO39" s="22"/>
      <c r="PQP39" s="22"/>
      <c r="PQQ39" s="34"/>
      <c r="PQR39" s="35"/>
      <c r="PQS39" s="22"/>
      <c r="PQT39" s="22"/>
      <c r="PQU39" s="22"/>
      <c r="PQV39" s="35"/>
      <c r="PQW39" s="70"/>
      <c r="PQX39" s="24"/>
      <c r="PQY39" s="78"/>
      <c r="PQZ39" s="78"/>
      <c r="PRA39" s="78"/>
      <c r="PRB39" s="78"/>
      <c r="PRC39" s="24"/>
      <c r="PRD39" s="26"/>
      <c r="PRE39" s="22"/>
      <c r="PRF39" s="22"/>
      <c r="PRG39" s="22"/>
      <c r="PRH39" s="22"/>
      <c r="PRI39" s="22"/>
      <c r="PRJ39" s="34"/>
      <c r="PRK39" s="35"/>
      <c r="PRL39" s="22"/>
      <c r="PRM39" s="22"/>
      <c r="PRN39" s="22"/>
      <c r="PRO39" s="35"/>
      <c r="PRP39" s="70"/>
      <c r="PRQ39" s="24"/>
      <c r="PRR39" s="78"/>
      <c r="PRS39" s="78"/>
      <c r="PRT39" s="78"/>
      <c r="PRU39" s="78"/>
      <c r="PRV39" s="24"/>
      <c r="PRW39" s="26"/>
      <c r="PRX39" s="22"/>
      <c r="PRY39" s="22"/>
      <c r="PRZ39" s="22"/>
      <c r="PSA39" s="22"/>
      <c r="PSB39" s="22"/>
      <c r="PSC39" s="34"/>
      <c r="PSD39" s="35"/>
      <c r="PSE39" s="22"/>
      <c r="PSF39" s="22"/>
      <c r="PSG39" s="22"/>
      <c r="PSH39" s="35"/>
      <c r="PSI39" s="70"/>
      <c r="PSJ39" s="24"/>
      <c r="PSK39" s="78"/>
      <c r="PSL39" s="78"/>
      <c r="PSM39" s="78"/>
      <c r="PSN39" s="78"/>
      <c r="PSO39" s="24"/>
      <c r="PSP39" s="26"/>
      <c r="PSQ39" s="22"/>
      <c r="PSR39" s="22"/>
      <c r="PSS39" s="22"/>
      <c r="PST39" s="22"/>
      <c r="PSU39" s="22"/>
      <c r="PSV39" s="34"/>
      <c r="PSW39" s="35"/>
      <c r="PSX39" s="22"/>
      <c r="PSY39" s="22"/>
      <c r="PSZ39" s="22"/>
      <c r="PTA39" s="35"/>
      <c r="PTB39" s="70"/>
      <c r="PTC39" s="24"/>
      <c r="PTD39" s="78"/>
      <c r="PTE39" s="78"/>
      <c r="PTF39" s="78"/>
      <c r="PTG39" s="78"/>
      <c r="PTH39" s="24"/>
      <c r="PTI39" s="26"/>
      <c r="PTJ39" s="22"/>
      <c r="PTK39" s="22"/>
      <c r="PTL39" s="22"/>
      <c r="PTM39" s="22"/>
      <c r="PTN39" s="22"/>
      <c r="PTO39" s="34"/>
      <c r="PTP39" s="35"/>
      <c r="PTQ39" s="22"/>
      <c r="PTR39" s="22"/>
      <c r="PTS39" s="22"/>
      <c r="PTT39" s="35"/>
      <c r="PTU39" s="70"/>
      <c r="PTV39" s="24"/>
      <c r="PTW39" s="78"/>
      <c r="PTX39" s="78"/>
      <c r="PTY39" s="78"/>
      <c r="PTZ39" s="78"/>
      <c r="PUA39" s="24"/>
      <c r="PUB39" s="26"/>
      <c r="PUC39" s="22"/>
      <c r="PUD39" s="22"/>
      <c r="PUE39" s="22"/>
      <c r="PUF39" s="22"/>
      <c r="PUG39" s="22"/>
      <c r="PUH39" s="34"/>
      <c r="PUI39" s="35"/>
      <c r="PUJ39" s="22"/>
      <c r="PUK39" s="22"/>
      <c r="PUL39" s="22"/>
      <c r="PUM39" s="35"/>
      <c r="PUN39" s="70"/>
      <c r="PUO39" s="24"/>
      <c r="PUP39" s="78"/>
      <c r="PUQ39" s="78"/>
      <c r="PUR39" s="78"/>
      <c r="PUS39" s="78"/>
      <c r="PUT39" s="24"/>
      <c r="PUU39" s="26"/>
      <c r="PUV39" s="22"/>
      <c r="PUW39" s="22"/>
      <c r="PUX39" s="22"/>
      <c r="PUY39" s="22"/>
      <c r="PUZ39" s="22"/>
      <c r="PVA39" s="34"/>
      <c r="PVB39" s="35"/>
      <c r="PVC39" s="22"/>
      <c r="PVD39" s="22"/>
      <c r="PVE39" s="22"/>
      <c r="PVF39" s="35"/>
      <c r="PVG39" s="70"/>
      <c r="PVH39" s="24"/>
      <c r="PVI39" s="78"/>
      <c r="PVJ39" s="78"/>
      <c r="PVK39" s="78"/>
      <c r="PVL39" s="78"/>
      <c r="PVM39" s="24"/>
      <c r="PVN39" s="26"/>
      <c r="PVO39" s="22"/>
      <c r="PVP39" s="22"/>
      <c r="PVQ39" s="22"/>
      <c r="PVR39" s="22"/>
      <c r="PVS39" s="22"/>
      <c r="PVT39" s="34"/>
      <c r="PVU39" s="35"/>
      <c r="PVV39" s="22"/>
      <c r="PVW39" s="22"/>
      <c r="PVX39" s="22"/>
      <c r="PVY39" s="35"/>
      <c r="PVZ39" s="70"/>
      <c r="PWA39" s="24"/>
      <c r="PWB39" s="78"/>
      <c r="PWC39" s="78"/>
      <c r="PWD39" s="78"/>
      <c r="PWE39" s="78"/>
      <c r="PWF39" s="24"/>
      <c r="PWG39" s="26"/>
      <c r="PWH39" s="22"/>
      <c r="PWI39" s="22"/>
      <c r="PWJ39" s="22"/>
      <c r="PWK39" s="22"/>
      <c r="PWL39" s="22"/>
      <c r="PWM39" s="34"/>
      <c r="PWN39" s="35"/>
      <c r="PWO39" s="22"/>
      <c r="PWP39" s="22"/>
      <c r="PWQ39" s="22"/>
      <c r="PWR39" s="35"/>
      <c r="PWS39" s="70"/>
      <c r="PWT39" s="24"/>
      <c r="PWU39" s="78"/>
      <c r="PWV39" s="78"/>
      <c r="PWW39" s="78"/>
      <c r="PWX39" s="78"/>
      <c r="PWY39" s="24"/>
      <c r="PWZ39" s="26"/>
      <c r="PXA39" s="22"/>
      <c r="PXB39" s="22"/>
      <c r="PXC39" s="22"/>
      <c r="PXD39" s="22"/>
      <c r="PXE39" s="22"/>
      <c r="PXF39" s="34"/>
      <c r="PXG39" s="35"/>
      <c r="PXH39" s="22"/>
      <c r="PXI39" s="22"/>
      <c r="PXJ39" s="22"/>
      <c r="PXK39" s="35"/>
      <c r="PXL39" s="70"/>
      <c r="PXM39" s="24"/>
      <c r="PXN39" s="78"/>
      <c r="PXO39" s="78"/>
      <c r="PXP39" s="78"/>
      <c r="PXQ39" s="78"/>
      <c r="PXR39" s="24"/>
      <c r="PXS39" s="26"/>
      <c r="PXT39" s="22"/>
      <c r="PXU39" s="22"/>
      <c r="PXV39" s="22"/>
      <c r="PXW39" s="22"/>
      <c r="PXX39" s="22"/>
      <c r="PXY39" s="34"/>
      <c r="PXZ39" s="35"/>
      <c r="PYA39" s="22"/>
      <c r="PYB39" s="22"/>
      <c r="PYC39" s="22"/>
      <c r="PYD39" s="35"/>
      <c r="PYE39" s="70"/>
      <c r="PYF39" s="24"/>
      <c r="PYG39" s="78"/>
      <c r="PYH39" s="78"/>
      <c r="PYI39" s="78"/>
      <c r="PYJ39" s="78"/>
      <c r="PYK39" s="24"/>
      <c r="PYL39" s="26"/>
      <c r="PYM39" s="22"/>
      <c r="PYN39" s="22"/>
      <c r="PYO39" s="22"/>
      <c r="PYP39" s="22"/>
      <c r="PYQ39" s="22"/>
      <c r="PYR39" s="34"/>
      <c r="PYS39" s="35"/>
      <c r="PYT39" s="22"/>
      <c r="PYU39" s="22"/>
      <c r="PYV39" s="22"/>
      <c r="PYW39" s="35"/>
      <c r="PYX39" s="70"/>
      <c r="PYY39" s="24"/>
      <c r="PYZ39" s="78"/>
      <c r="PZA39" s="78"/>
      <c r="PZB39" s="78"/>
      <c r="PZC39" s="78"/>
      <c r="PZD39" s="24"/>
      <c r="PZE39" s="26"/>
      <c r="PZF39" s="22"/>
      <c r="PZG39" s="22"/>
      <c r="PZH39" s="22"/>
      <c r="PZI39" s="22"/>
      <c r="PZJ39" s="22"/>
      <c r="PZK39" s="34"/>
      <c r="PZL39" s="35"/>
      <c r="PZM39" s="22"/>
      <c r="PZN39" s="22"/>
      <c r="PZO39" s="22"/>
      <c r="PZP39" s="35"/>
      <c r="PZQ39" s="70"/>
      <c r="PZR39" s="24"/>
      <c r="PZS39" s="78"/>
      <c r="PZT39" s="78"/>
      <c r="PZU39" s="78"/>
      <c r="PZV39" s="78"/>
      <c r="PZW39" s="24"/>
      <c r="PZX39" s="26"/>
      <c r="PZY39" s="22"/>
      <c r="PZZ39" s="22"/>
      <c r="QAA39" s="22"/>
      <c r="QAB39" s="22"/>
      <c r="QAC39" s="22"/>
      <c r="QAD39" s="34"/>
      <c r="QAE39" s="35"/>
      <c r="QAF39" s="22"/>
      <c r="QAG39" s="22"/>
      <c r="QAH39" s="22"/>
      <c r="QAI39" s="35"/>
      <c r="QAJ39" s="70"/>
      <c r="QAK39" s="24"/>
      <c r="QAL39" s="78"/>
      <c r="QAM39" s="78"/>
      <c r="QAN39" s="78"/>
      <c r="QAO39" s="78"/>
      <c r="QAP39" s="24"/>
      <c r="QAQ39" s="26"/>
      <c r="QAR39" s="22"/>
      <c r="QAS39" s="22"/>
      <c r="QAT39" s="22"/>
      <c r="QAU39" s="22"/>
      <c r="QAV39" s="22"/>
      <c r="QAW39" s="34"/>
      <c r="QAX39" s="35"/>
      <c r="QAY39" s="22"/>
      <c r="QAZ39" s="22"/>
      <c r="QBA39" s="22"/>
      <c r="QBB39" s="35"/>
      <c r="QBC39" s="70"/>
      <c r="QBD39" s="24"/>
      <c r="QBE39" s="78"/>
      <c r="QBF39" s="78"/>
      <c r="QBG39" s="78"/>
      <c r="QBH39" s="78"/>
      <c r="QBI39" s="24"/>
      <c r="QBJ39" s="26"/>
      <c r="QBK39" s="22"/>
      <c r="QBL39" s="22"/>
      <c r="QBM39" s="22"/>
      <c r="QBN39" s="22"/>
      <c r="QBO39" s="22"/>
      <c r="QBP39" s="34"/>
      <c r="QBQ39" s="35"/>
      <c r="QBR39" s="22"/>
      <c r="QBS39" s="22"/>
      <c r="QBT39" s="22"/>
      <c r="QBU39" s="35"/>
      <c r="QBV39" s="70"/>
      <c r="QBW39" s="24"/>
      <c r="QBX39" s="78"/>
      <c r="QBY39" s="78"/>
      <c r="QBZ39" s="78"/>
      <c r="QCA39" s="78"/>
      <c r="QCB39" s="24"/>
      <c r="QCC39" s="26"/>
      <c r="QCD39" s="22"/>
      <c r="QCE39" s="22"/>
      <c r="QCF39" s="22"/>
      <c r="QCG39" s="22"/>
      <c r="QCH39" s="22"/>
      <c r="QCI39" s="34"/>
      <c r="QCJ39" s="35"/>
      <c r="QCK39" s="22"/>
      <c r="QCL39" s="22"/>
      <c r="QCM39" s="22"/>
      <c r="QCN39" s="35"/>
      <c r="QCO39" s="70"/>
      <c r="QCP39" s="24"/>
      <c r="QCQ39" s="78"/>
      <c r="QCR39" s="78"/>
      <c r="QCS39" s="78"/>
      <c r="QCT39" s="78"/>
      <c r="QCU39" s="24"/>
      <c r="QCV39" s="26"/>
      <c r="QCW39" s="22"/>
      <c r="QCX39" s="22"/>
      <c r="QCY39" s="22"/>
      <c r="QCZ39" s="22"/>
      <c r="QDA39" s="22"/>
      <c r="QDB39" s="34"/>
      <c r="QDC39" s="35"/>
      <c r="QDD39" s="22"/>
      <c r="QDE39" s="22"/>
      <c r="QDF39" s="22"/>
      <c r="QDG39" s="35"/>
      <c r="QDH39" s="70"/>
      <c r="QDI39" s="24"/>
      <c r="QDJ39" s="78"/>
      <c r="QDK39" s="78"/>
      <c r="QDL39" s="78"/>
      <c r="QDM39" s="78"/>
      <c r="QDN39" s="24"/>
      <c r="QDO39" s="26"/>
      <c r="QDP39" s="22"/>
      <c r="QDQ39" s="22"/>
      <c r="QDR39" s="22"/>
      <c r="QDS39" s="22"/>
      <c r="QDT39" s="22"/>
      <c r="QDU39" s="34"/>
      <c r="QDV39" s="35"/>
      <c r="QDW39" s="22"/>
      <c r="QDX39" s="22"/>
      <c r="QDY39" s="22"/>
      <c r="QDZ39" s="35"/>
      <c r="QEA39" s="70"/>
      <c r="QEB39" s="24"/>
      <c r="QEC39" s="78"/>
      <c r="QED39" s="78"/>
      <c r="QEE39" s="78"/>
      <c r="QEF39" s="78"/>
      <c r="QEG39" s="24"/>
      <c r="QEH39" s="26"/>
      <c r="QEI39" s="22"/>
      <c r="QEJ39" s="22"/>
      <c r="QEK39" s="22"/>
      <c r="QEL39" s="22"/>
      <c r="QEM39" s="22"/>
      <c r="QEN39" s="34"/>
      <c r="QEO39" s="35"/>
      <c r="QEP39" s="22"/>
      <c r="QEQ39" s="22"/>
      <c r="QER39" s="22"/>
      <c r="QES39" s="35"/>
      <c r="QET39" s="70"/>
      <c r="QEU39" s="24"/>
      <c r="QEV39" s="78"/>
      <c r="QEW39" s="78"/>
      <c r="QEX39" s="78"/>
      <c r="QEY39" s="78"/>
      <c r="QEZ39" s="24"/>
      <c r="QFA39" s="26"/>
      <c r="QFB39" s="22"/>
      <c r="QFC39" s="22"/>
      <c r="QFD39" s="22"/>
      <c r="QFE39" s="22"/>
      <c r="QFF39" s="22"/>
      <c r="QFG39" s="34"/>
      <c r="QFH39" s="35"/>
      <c r="QFI39" s="22"/>
      <c r="QFJ39" s="22"/>
      <c r="QFK39" s="22"/>
      <c r="QFL39" s="35"/>
      <c r="QFM39" s="70"/>
      <c r="QFN39" s="24"/>
      <c r="QFO39" s="78"/>
      <c r="QFP39" s="78"/>
      <c r="QFQ39" s="78"/>
      <c r="QFR39" s="78"/>
      <c r="QFS39" s="24"/>
      <c r="QFT39" s="26"/>
      <c r="QFU39" s="22"/>
      <c r="QFV39" s="22"/>
      <c r="QFW39" s="22"/>
      <c r="QFX39" s="22"/>
      <c r="QFY39" s="22"/>
      <c r="QFZ39" s="34"/>
      <c r="QGA39" s="35"/>
      <c r="QGB39" s="22"/>
      <c r="QGC39" s="22"/>
      <c r="QGD39" s="22"/>
      <c r="QGE39" s="35"/>
      <c r="QGF39" s="70"/>
      <c r="QGG39" s="24"/>
      <c r="QGH39" s="78"/>
      <c r="QGI39" s="78"/>
      <c r="QGJ39" s="78"/>
      <c r="QGK39" s="78"/>
      <c r="QGL39" s="24"/>
      <c r="QGM39" s="26"/>
      <c r="QGN39" s="22"/>
      <c r="QGO39" s="22"/>
      <c r="QGP39" s="22"/>
      <c r="QGQ39" s="22"/>
      <c r="QGR39" s="22"/>
      <c r="QGS39" s="34"/>
      <c r="QGT39" s="35"/>
      <c r="QGU39" s="22"/>
      <c r="QGV39" s="22"/>
      <c r="QGW39" s="22"/>
      <c r="QGX39" s="35"/>
      <c r="QGY39" s="70"/>
      <c r="QGZ39" s="24"/>
      <c r="QHA39" s="78"/>
      <c r="QHB39" s="78"/>
      <c r="QHC39" s="78"/>
      <c r="QHD39" s="78"/>
      <c r="QHE39" s="24"/>
      <c r="QHF39" s="26"/>
      <c r="QHG39" s="22"/>
      <c r="QHH39" s="22"/>
      <c r="QHI39" s="22"/>
      <c r="QHJ39" s="22"/>
      <c r="QHK39" s="22"/>
      <c r="QHL39" s="34"/>
      <c r="QHM39" s="35"/>
      <c r="QHN39" s="22"/>
      <c r="QHO39" s="22"/>
      <c r="QHP39" s="22"/>
      <c r="QHQ39" s="35"/>
      <c r="QHR39" s="70"/>
      <c r="QHS39" s="24"/>
      <c r="QHT39" s="78"/>
      <c r="QHU39" s="78"/>
      <c r="QHV39" s="78"/>
      <c r="QHW39" s="78"/>
      <c r="QHX39" s="24"/>
      <c r="QHY39" s="26"/>
      <c r="QHZ39" s="22"/>
      <c r="QIA39" s="22"/>
      <c r="QIB39" s="22"/>
      <c r="QIC39" s="22"/>
      <c r="QID39" s="22"/>
      <c r="QIE39" s="34"/>
      <c r="QIF39" s="35"/>
      <c r="QIG39" s="22"/>
      <c r="QIH39" s="22"/>
      <c r="QII39" s="22"/>
      <c r="QIJ39" s="35"/>
      <c r="QIK39" s="70"/>
      <c r="QIL39" s="24"/>
      <c r="QIM39" s="78"/>
      <c r="QIN39" s="78"/>
      <c r="QIO39" s="78"/>
      <c r="QIP39" s="78"/>
      <c r="QIQ39" s="24"/>
      <c r="QIR39" s="26"/>
      <c r="QIS39" s="22"/>
      <c r="QIT39" s="22"/>
      <c r="QIU39" s="22"/>
      <c r="QIV39" s="22"/>
      <c r="QIW39" s="22"/>
      <c r="QIX39" s="34"/>
      <c r="QIY39" s="35"/>
      <c r="QIZ39" s="22"/>
      <c r="QJA39" s="22"/>
      <c r="QJB39" s="22"/>
      <c r="QJC39" s="35"/>
      <c r="QJD39" s="70"/>
      <c r="QJE39" s="24"/>
      <c r="QJF39" s="78"/>
      <c r="QJG39" s="78"/>
      <c r="QJH39" s="78"/>
      <c r="QJI39" s="78"/>
      <c r="QJJ39" s="24"/>
      <c r="QJK39" s="26"/>
      <c r="QJL39" s="22"/>
      <c r="QJM39" s="22"/>
      <c r="QJN39" s="22"/>
      <c r="QJO39" s="22"/>
      <c r="QJP39" s="22"/>
      <c r="QJQ39" s="34"/>
      <c r="QJR39" s="35"/>
      <c r="QJS39" s="22"/>
      <c r="QJT39" s="22"/>
      <c r="QJU39" s="22"/>
      <c r="QJV39" s="35"/>
      <c r="QJW39" s="70"/>
      <c r="QJX39" s="24"/>
      <c r="QJY39" s="78"/>
      <c r="QJZ39" s="78"/>
      <c r="QKA39" s="78"/>
      <c r="QKB39" s="78"/>
      <c r="QKC39" s="24"/>
      <c r="QKD39" s="26"/>
      <c r="QKE39" s="22"/>
      <c r="QKF39" s="22"/>
      <c r="QKG39" s="22"/>
      <c r="QKH39" s="22"/>
      <c r="QKI39" s="22"/>
      <c r="QKJ39" s="34"/>
      <c r="QKK39" s="35"/>
      <c r="QKL39" s="22"/>
      <c r="QKM39" s="22"/>
      <c r="QKN39" s="22"/>
      <c r="QKO39" s="35"/>
      <c r="QKP39" s="70"/>
      <c r="QKQ39" s="24"/>
      <c r="QKR39" s="78"/>
      <c r="QKS39" s="78"/>
      <c r="QKT39" s="78"/>
      <c r="QKU39" s="78"/>
      <c r="QKV39" s="24"/>
      <c r="QKW39" s="26"/>
      <c r="QKX39" s="22"/>
      <c r="QKY39" s="22"/>
      <c r="QKZ39" s="22"/>
      <c r="QLA39" s="22"/>
      <c r="QLB39" s="22"/>
      <c r="QLC39" s="34"/>
      <c r="QLD39" s="35"/>
      <c r="QLE39" s="22"/>
      <c r="QLF39" s="22"/>
      <c r="QLG39" s="22"/>
      <c r="QLH39" s="35"/>
      <c r="QLI39" s="70"/>
      <c r="QLJ39" s="24"/>
      <c r="QLK39" s="78"/>
      <c r="QLL39" s="78"/>
      <c r="QLM39" s="78"/>
      <c r="QLN39" s="78"/>
      <c r="QLO39" s="24"/>
      <c r="QLP39" s="26"/>
      <c r="QLQ39" s="22"/>
      <c r="QLR39" s="22"/>
      <c r="QLS39" s="22"/>
      <c r="QLT39" s="22"/>
      <c r="QLU39" s="22"/>
      <c r="QLV39" s="34"/>
      <c r="QLW39" s="35"/>
      <c r="QLX39" s="22"/>
      <c r="QLY39" s="22"/>
      <c r="QLZ39" s="22"/>
      <c r="QMA39" s="35"/>
      <c r="QMB39" s="70"/>
      <c r="QMC39" s="24"/>
      <c r="QMD39" s="78"/>
      <c r="QME39" s="78"/>
      <c r="QMF39" s="78"/>
      <c r="QMG39" s="78"/>
      <c r="QMH39" s="24"/>
      <c r="QMI39" s="26"/>
      <c r="QMJ39" s="22"/>
      <c r="QMK39" s="22"/>
      <c r="QML39" s="22"/>
      <c r="QMM39" s="22"/>
      <c r="QMN39" s="22"/>
      <c r="QMO39" s="34"/>
      <c r="QMP39" s="35"/>
      <c r="QMQ39" s="22"/>
      <c r="QMR39" s="22"/>
      <c r="QMS39" s="22"/>
      <c r="QMT39" s="35"/>
      <c r="QMU39" s="70"/>
      <c r="QMV39" s="24"/>
      <c r="QMW39" s="78"/>
      <c r="QMX39" s="78"/>
      <c r="QMY39" s="78"/>
      <c r="QMZ39" s="78"/>
      <c r="QNA39" s="24"/>
      <c r="QNB39" s="26"/>
      <c r="QNC39" s="22"/>
      <c r="QND39" s="22"/>
      <c r="QNE39" s="22"/>
      <c r="QNF39" s="22"/>
      <c r="QNG39" s="22"/>
      <c r="QNH39" s="34"/>
      <c r="QNI39" s="35"/>
      <c r="QNJ39" s="22"/>
      <c r="QNK39" s="22"/>
      <c r="QNL39" s="22"/>
      <c r="QNM39" s="35"/>
      <c r="QNN39" s="70"/>
      <c r="QNO39" s="24"/>
      <c r="QNP39" s="78"/>
      <c r="QNQ39" s="78"/>
      <c r="QNR39" s="78"/>
      <c r="QNS39" s="78"/>
      <c r="QNT39" s="24"/>
      <c r="QNU39" s="26"/>
      <c r="QNV39" s="22"/>
      <c r="QNW39" s="22"/>
      <c r="QNX39" s="22"/>
      <c r="QNY39" s="22"/>
      <c r="QNZ39" s="22"/>
      <c r="QOA39" s="34"/>
      <c r="QOB39" s="35"/>
      <c r="QOC39" s="22"/>
      <c r="QOD39" s="22"/>
      <c r="QOE39" s="22"/>
      <c r="QOF39" s="35"/>
      <c r="QOG39" s="70"/>
      <c r="QOH39" s="24"/>
      <c r="QOI39" s="78"/>
      <c r="QOJ39" s="78"/>
      <c r="QOK39" s="78"/>
      <c r="QOL39" s="78"/>
      <c r="QOM39" s="24"/>
      <c r="QON39" s="26"/>
      <c r="QOO39" s="22"/>
      <c r="QOP39" s="22"/>
      <c r="QOQ39" s="22"/>
      <c r="QOR39" s="22"/>
      <c r="QOS39" s="22"/>
      <c r="QOT39" s="34"/>
      <c r="QOU39" s="35"/>
      <c r="QOV39" s="22"/>
      <c r="QOW39" s="22"/>
      <c r="QOX39" s="22"/>
      <c r="QOY39" s="35"/>
      <c r="QOZ39" s="70"/>
      <c r="QPA39" s="24"/>
      <c r="QPB39" s="78"/>
      <c r="QPC39" s="78"/>
      <c r="QPD39" s="78"/>
      <c r="QPE39" s="78"/>
      <c r="QPF39" s="24"/>
      <c r="QPG39" s="26"/>
      <c r="QPH39" s="22"/>
      <c r="QPI39" s="22"/>
      <c r="QPJ39" s="22"/>
      <c r="QPK39" s="22"/>
      <c r="QPL39" s="22"/>
      <c r="QPM39" s="34"/>
      <c r="QPN39" s="35"/>
      <c r="QPO39" s="22"/>
      <c r="QPP39" s="22"/>
      <c r="QPQ39" s="22"/>
      <c r="QPR39" s="35"/>
      <c r="QPS39" s="70"/>
      <c r="QPT39" s="24"/>
      <c r="QPU39" s="78"/>
      <c r="QPV39" s="78"/>
      <c r="QPW39" s="78"/>
      <c r="QPX39" s="78"/>
      <c r="QPY39" s="24"/>
      <c r="QPZ39" s="26"/>
      <c r="QQA39" s="22"/>
      <c r="QQB39" s="22"/>
      <c r="QQC39" s="22"/>
      <c r="QQD39" s="22"/>
      <c r="QQE39" s="22"/>
      <c r="QQF39" s="34"/>
      <c r="QQG39" s="35"/>
      <c r="QQH39" s="22"/>
      <c r="QQI39" s="22"/>
      <c r="QQJ39" s="22"/>
      <c r="QQK39" s="35"/>
      <c r="QQL39" s="70"/>
      <c r="QQM39" s="24"/>
      <c r="QQN39" s="78"/>
      <c r="QQO39" s="78"/>
      <c r="QQP39" s="78"/>
      <c r="QQQ39" s="78"/>
      <c r="QQR39" s="24"/>
      <c r="QQS39" s="26"/>
      <c r="QQT39" s="22"/>
      <c r="QQU39" s="22"/>
      <c r="QQV39" s="22"/>
      <c r="QQW39" s="22"/>
      <c r="QQX39" s="22"/>
      <c r="QQY39" s="34"/>
      <c r="QQZ39" s="35"/>
      <c r="QRA39" s="22"/>
      <c r="QRB39" s="22"/>
      <c r="QRC39" s="22"/>
      <c r="QRD39" s="35"/>
      <c r="QRE39" s="70"/>
      <c r="QRF39" s="24"/>
      <c r="QRG39" s="78"/>
      <c r="QRH39" s="78"/>
      <c r="QRI39" s="78"/>
      <c r="QRJ39" s="78"/>
      <c r="QRK39" s="24"/>
      <c r="QRL39" s="26"/>
      <c r="QRM39" s="22"/>
      <c r="QRN39" s="22"/>
      <c r="QRO39" s="22"/>
      <c r="QRP39" s="22"/>
      <c r="QRQ39" s="22"/>
      <c r="QRR39" s="34"/>
      <c r="QRS39" s="35"/>
      <c r="QRT39" s="22"/>
      <c r="QRU39" s="22"/>
      <c r="QRV39" s="22"/>
      <c r="QRW39" s="35"/>
      <c r="QRX39" s="70"/>
      <c r="QRY39" s="24"/>
      <c r="QRZ39" s="78"/>
      <c r="QSA39" s="78"/>
      <c r="QSB39" s="78"/>
      <c r="QSC39" s="78"/>
      <c r="QSD39" s="24"/>
      <c r="QSE39" s="26"/>
      <c r="QSF39" s="22"/>
      <c r="QSG39" s="22"/>
      <c r="QSH39" s="22"/>
      <c r="QSI39" s="22"/>
      <c r="QSJ39" s="22"/>
      <c r="QSK39" s="34"/>
      <c r="QSL39" s="35"/>
      <c r="QSM39" s="22"/>
      <c r="QSN39" s="22"/>
      <c r="QSO39" s="22"/>
      <c r="QSP39" s="35"/>
      <c r="QSQ39" s="70"/>
      <c r="QSR39" s="24"/>
      <c r="QSS39" s="78"/>
      <c r="QST39" s="78"/>
      <c r="QSU39" s="78"/>
      <c r="QSV39" s="78"/>
      <c r="QSW39" s="24"/>
      <c r="QSX39" s="26"/>
      <c r="QSY39" s="22"/>
      <c r="QSZ39" s="22"/>
      <c r="QTA39" s="22"/>
      <c r="QTB39" s="22"/>
      <c r="QTC39" s="22"/>
      <c r="QTD39" s="34"/>
      <c r="QTE39" s="35"/>
      <c r="QTF39" s="22"/>
      <c r="QTG39" s="22"/>
      <c r="QTH39" s="22"/>
      <c r="QTI39" s="35"/>
      <c r="QTJ39" s="70"/>
      <c r="QTK39" s="24"/>
      <c r="QTL39" s="78"/>
      <c r="QTM39" s="78"/>
      <c r="QTN39" s="78"/>
      <c r="QTO39" s="78"/>
      <c r="QTP39" s="24"/>
      <c r="QTQ39" s="26"/>
      <c r="QTR39" s="22"/>
      <c r="QTS39" s="22"/>
      <c r="QTT39" s="22"/>
      <c r="QTU39" s="22"/>
      <c r="QTV39" s="22"/>
      <c r="QTW39" s="34"/>
      <c r="QTX39" s="35"/>
      <c r="QTY39" s="22"/>
      <c r="QTZ39" s="22"/>
      <c r="QUA39" s="22"/>
      <c r="QUB39" s="35"/>
      <c r="QUC39" s="70"/>
      <c r="QUD39" s="24"/>
      <c r="QUE39" s="78"/>
      <c r="QUF39" s="78"/>
      <c r="QUG39" s="78"/>
      <c r="QUH39" s="78"/>
      <c r="QUI39" s="24"/>
      <c r="QUJ39" s="26"/>
      <c r="QUK39" s="22"/>
      <c r="QUL39" s="22"/>
      <c r="QUM39" s="22"/>
      <c r="QUN39" s="22"/>
      <c r="QUO39" s="22"/>
      <c r="QUP39" s="34"/>
      <c r="QUQ39" s="35"/>
      <c r="QUR39" s="22"/>
      <c r="QUS39" s="22"/>
      <c r="QUT39" s="22"/>
      <c r="QUU39" s="35"/>
      <c r="QUV39" s="70"/>
      <c r="QUW39" s="24"/>
      <c r="QUX39" s="78"/>
      <c r="QUY39" s="78"/>
      <c r="QUZ39" s="78"/>
      <c r="QVA39" s="78"/>
      <c r="QVB39" s="24"/>
      <c r="QVC39" s="26"/>
      <c r="QVD39" s="22"/>
      <c r="QVE39" s="22"/>
      <c r="QVF39" s="22"/>
      <c r="QVG39" s="22"/>
      <c r="QVH39" s="22"/>
      <c r="QVI39" s="34"/>
      <c r="QVJ39" s="35"/>
      <c r="QVK39" s="22"/>
      <c r="QVL39" s="22"/>
      <c r="QVM39" s="22"/>
      <c r="QVN39" s="35"/>
      <c r="QVO39" s="70"/>
      <c r="QVP39" s="24"/>
      <c r="QVQ39" s="78"/>
      <c r="QVR39" s="78"/>
      <c r="QVS39" s="78"/>
      <c r="QVT39" s="78"/>
      <c r="QVU39" s="24"/>
      <c r="QVV39" s="26"/>
      <c r="QVW39" s="22"/>
      <c r="QVX39" s="22"/>
      <c r="QVY39" s="22"/>
      <c r="QVZ39" s="22"/>
      <c r="QWA39" s="22"/>
      <c r="QWB39" s="34"/>
      <c r="QWC39" s="35"/>
      <c r="QWD39" s="22"/>
      <c r="QWE39" s="22"/>
      <c r="QWF39" s="22"/>
      <c r="QWG39" s="35"/>
      <c r="QWH39" s="70"/>
      <c r="QWI39" s="24"/>
      <c r="QWJ39" s="78"/>
      <c r="QWK39" s="78"/>
      <c r="QWL39" s="78"/>
      <c r="QWM39" s="78"/>
      <c r="QWN39" s="24"/>
      <c r="QWO39" s="26"/>
      <c r="QWP39" s="22"/>
      <c r="QWQ39" s="22"/>
      <c r="QWR39" s="22"/>
      <c r="QWS39" s="22"/>
      <c r="QWT39" s="22"/>
      <c r="QWU39" s="34"/>
      <c r="QWV39" s="35"/>
      <c r="QWW39" s="22"/>
      <c r="QWX39" s="22"/>
      <c r="QWY39" s="22"/>
      <c r="QWZ39" s="35"/>
      <c r="QXA39" s="70"/>
      <c r="QXB39" s="24"/>
      <c r="QXC39" s="78"/>
      <c r="QXD39" s="78"/>
      <c r="QXE39" s="78"/>
      <c r="QXF39" s="78"/>
      <c r="QXG39" s="24"/>
      <c r="QXH39" s="26"/>
      <c r="QXI39" s="22"/>
      <c r="QXJ39" s="22"/>
      <c r="QXK39" s="22"/>
      <c r="QXL39" s="22"/>
      <c r="QXM39" s="22"/>
      <c r="QXN39" s="34"/>
      <c r="QXO39" s="35"/>
      <c r="QXP39" s="22"/>
      <c r="QXQ39" s="22"/>
      <c r="QXR39" s="22"/>
      <c r="QXS39" s="35"/>
      <c r="QXT39" s="70"/>
      <c r="QXU39" s="24"/>
      <c r="QXV39" s="78"/>
      <c r="QXW39" s="78"/>
      <c r="QXX39" s="78"/>
      <c r="QXY39" s="78"/>
      <c r="QXZ39" s="24"/>
      <c r="QYA39" s="26"/>
      <c r="QYB39" s="22"/>
      <c r="QYC39" s="22"/>
      <c r="QYD39" s="22"/>
      <c r="QYE39" s="22"/>
      <c r="QYF39" s="22"/>
      <c r="QYG39" s="34"/>
      <c r="QYH39" s="35"/>
      <c r="QYI39" s="22"/>
      <c r="QYJ39" s="22"/>
      <c r="QYK39" s="22"/>
      <c r="QYL39" s="35"/>
      <c r="QYM39" s="70"/>
      <c r="QYN39" s="24"/>
      <c r="QYO39" s="78"/>
      <c r="QYP39" s="78"/>
      <c r="QYQ39" s="78"/>
      <c r="QYR39" s="78"/>
      <c r="QYS39" s="24"/>
      <c r="QYT39" s="26"/>
      <c r="QYU39" s="22"/>
      <c r="QYV39" s="22"/>
      <c r="QYW39" s="22"/>
      <c r="QYX39" s="22"/>
      <c r="QYY39" s="22"/>
      <c r="QYZ39" s="34"/>
      <c r="QZA39" s="35"/>
      <c r="QZB39" s="22"/>
      <c r="QZC39" s="22"/>
      <c r="QZD39" s="22"/>
      <c r="QZE39" s="35"/>
      <c r="QZF39" s="70"/>
      <c r="QZG39" s="24"/>
      <c r="QZH39" s="78"/>
      <c r="QZI39" s="78"/>
      <c r="QZJ39" s="78"/>
      <c r="QZK39" s="78"/>
      <c r="QZL39" s="24"/>
      <c r="QZM39" s="26"/>
      <c r="QZN39" s="22"/>
      <c r="QZO39" s="22"/>
      <c r="QZP39" s="22"/>
      <c r="QZQ39" s="22"/>
      <c r="QZR39" s="22"/>
      <c r="QZS39" s="34"/>
      <c r="QZT39" s="35"/>
      <c r="QZU39" s="22"/>
      <c r="QZV39" s="22"/>
      <c r="QZW39" s="22"/>
      <c r="QZX39" s="35"/>
      <c r="QZY39" s="70"/>
      <c r="QZZ39" s="24"/>
      <c r="RAA39" s="78"/>
      <c r="RAB39" s="78"/>
      <c r="RAC39" s="78"/>
      <c r="RAD39" s="78"/>
      <c r="RAE39" s="24"/>
      <c r="RAF39" s="26"/>
      <c r="RAG39" s="22"/>
      <c r="RAH39" s="22"/>
      <c r="RAI39" s="22"/>
      <c r="RAJ39" s="22"/>
      <c r="RAK39" s="22"/>
      <c r="RAL39" s="34"/>
      <c r="RAM39" s="35"/>
      <c r="RAN39" s="22"/>
      <c r="RAO39" s="22"/>
      <c r="RAP39" s="22"/>
      <c r="RAQ39" s="35"/>
      <c r="RAR39" s="70"/>
      <c r="RAS39" s="24"/>
      <c r="RAT39" s="78"/>
      <c r="RAU39" s="78"/>
      <c r="RAV39" s="78"/>
      <c r="RAW39" s="78"/>
      <c r="RAX39" s="24"/>
      <c r="RAY39" s="26"/>
      <c r="RAZ39" s="22"/>
      <c r="RBA39" s="22"/>
      <c r="RBB39" s="22"/>
      <c r="RBC39" s="22"/>
      <c r="RBD39" s="22"/>
      <c r="RBE39" s="34"/>
      <c r="RBF39" s="35"/>
      <c r="RBG39" s="22"/>
      <c r="RBH39" s="22"/>
      <c r="RBI39" s="22"/>
      <c r="RBJ39" s="35"/>
      <c r="RBK39" s="70"/>
      <c r="RBL39" s="24"/>
      <c r="RBM39" s="78"/>
      <c r="RBN39" s="78"/>
      <c r="RBO39" s="78"/>
      <c r="RBP39" s="78"/>
      <c r="RBQ39" s="24"/>
      <c r="RBR39" s="26"/>
      <c r="RBS39" s="22"/>
      <c r="RBT39" s="22"/>
      <c r="RBU39" s="22"/>
      <c r="RBV39" s="22"/>
      <c r="RBW39" s="22"/>
      <c r="RBX39" s="34"/>
      <c r="RBY39" s="35"/>
      <c r="RBZ39" s="22"/>
      <c r="RCA39" s="22"/>
      <c r="RCB39" s="22"/>
      <c r="RCC39" s="35"/>
      <c r="RCD39" s="70"/>
      <c r="RCE39" s="24"/>
      <c r="RCF39" s="78"/>
      <c r="RCG39" s="78"/>
      <c r="RCH39" s="78"/>
      <c r="RCI39" s="78"/>
      <c r="RCJ39" s="24"/>
      <c r="RCK39" s="26"/>
      <c r="RCL39" s="22"/>
      <c r="RCM39" s="22"/>
      <c r="RCN39" s="22"/>
      <c r="RCO39" s="22"/>
      <c r="RCP39" s="22"/>
      <c r="RCQ39" s="34"/>
      <c r="RCR39" s="35"/>
      <c r="RCS39" s="22"/>
      <c r="RCT39" s="22"/>
      <c r="RCU39" s="22"/>
      <c r="RCV39" s="35"/>
      <c r="RCW39" s="70"/>
      <c r="RCX39" s="24"/>
      <c r="RCY39" s="78"/>
      <c r="RCZ39" s="78"/>
      <c r="RDA39" s="78"/>
      <c r="RDB39" s="78"/>
      <c r="RDC39" s="24"/>
      <c r="RDD39" s="26"/>
      <c r="RDE39" s="22"/>
      <c r="RDF39" s="22"/>
      <c r="RDG39" s="22"/>
      <c r="RDH39" s="22"/>
      <c r="RDI39" s="22"/>
      <c r="RDJ39" s="34"/>
      <c r="RDK39" s="35"/>
      <c r="RDL39" s="22"/>
      <c r="RDM39" s="22"/>
      <c r="RDN39" s="22"/>
      <c r="RDO39" s="35"/>
      <c r="RDP39" s="70"/>
      <c r="RDQ39" s="24"/>
      <c r="RDR39" s="78"/>
      <c r="RDS39" s="78"/>
      <c r="RDT39" s="78"/>
      <c r="RDU39" s="78"/>
      <c r="RDV39" s="24"/>
      <c r="RDW39" s="26"/>
      <c r="RDX39" s="22"/>
      <c r="RDY39" s="22"/>
      <c r="RDZ39" s="22"/>
      <c r="REA39" s="22"/>
      <c r="REB39" s="22"/>
      <c r="REC39" s="34"/>
      <c r="RED39" s="35"/>
      <c r="REE39" s="22"/>
      <c r="REF39" s="22"/>
      <c r="REG39" s="22"/>
      <c r="REH39" s="35"/>
      <c r="REI39" s="70"/>
      <c r="REJ39" s="24"/>
      <c r="REK39" s="78"/>
      <c r="REL39" s="78"/>
      <c r="REM39" s="78"/>
      <c r="REN39" s="78"/>
      <c r="REO39" s="24"/>
      <c r="REP39" s="26"/>
      <c r="REQ39" s="22"/>
      <c r="RER39" s="22"/>
      <c r="RES39" s="22"/>
      <c r="RET39" s="22"/>
      <c r="REU39" s="22"/>
      <c r="REV39" s="34"/>
      <c r="REW39" s="35"/>
      <c r="REX39" s="22"/>
      <c r="REY39" s="22"/>
      <c r="REZ39" s="22"/>
      <c r="RFA39" s="35"/>
      <c r="RFB39" s="70"/>
      <c r="RFC39" s="24"/>
      <c r="RFD39" s="78"/>
      <c r="RFE39" s="78"/>
      <c r="RFF39" s="78"/>
      <c r="RFG39" s="78"/>
      <c r="RFH39" s="24"/>
      <c r="RFI39" s="26"/>
      <c r="RFJ39" s="22"/>
      <c r="RFK39" s="22"/>
      <c r="RFL39" s="22"/>
      <c r="RFM39" s="22"/>
      <c r="RFN39" s="22"/>
      <c r="RFO39" s="34"/>
      <c r="RFP39" s="35"/>
      <c r="RFQ39" s="22"/>
      <c r="RFR39" s="22"/>
      <c r="RFS39" s="22"/>
      <c r="RFT39" s="35"/>
      <c r="RFU39" s="70"/>
      <c r="RFV39" s="24"/>
      <c r="RFW39" s="78"/>
      <c r="RFX39" s="78"/>
      <c r="RFY39" s="78"/>
      <c r="RFZ39" s="78"/>
      <c r="RGA39" s="24"/>
      <c r="RGB39" s="26"/>
      <c r="RGC39" s="22"/>
      <c r="RGD39" s="22"/>
      <c r="RGE39" s="22"/>
      <c r="RGF39" s="22"/>
      <c r="RGG39" s="22"/>
      <c r="RGH39" s="34"/>
      <c r="RGI39" s="35"/>
      <c r="RGJ39" s="22"/>
      <c r="RGK39" s="22"/>
      <c r="RGL39" s="22"/>
      <c r="RGM39" s="35"/>
      <c r="RGN39" s="70"/>
      <c r="RGO39" s="24"/>
      <c r="RGP39" s="78"/>
      <c r="RGQ39" s="78"/>
      <c r="RGR39" s="78"/>
      <c r="RGS39" s="78"/>
      <c r="RGT39" s="24"/>
      <c r="RGU39" s="26"/>
      <c r="RGV39" s="22"/>
      <c r="RGW39" s="22"/>
      <c r="RGX39" s="22"/>
      <c r="RGY39" s="22"/>
      <c r="RGZ39" s="22"/>
      <c r="RHA39" s="34"/>
      <c r="RHB39" s="35"/>
      <c r="RHC39" s="22"/>
      <c r="RHD39" s="22"/>
      <c r="RHE39" s="22"/>
      <c r="RHF39" s="35"/>
      <c r="RHG39" s="70"/>
      <c r="RHH39" s="24"/>
      <c r="RHI39" s="78"/>
      <c r="RHJ39" s="78"/>
      <c r="RHK39" s="78"/>
      <c r="RHL39" s="78"/>
      <c r="RHM39" s="24"/>
      <c r="RHN39" s="26"/>
      <c r="RHO39" s="22"/>
      <c r="RHP39" s="22"/>
      <c r="RHQ39" s="22"/>
      <c r="RHR39" s="22"/>
      <c r="RHS39" s="22"/>
      <c r="RHT39" s="34"/>
      <c r="RHU39" s="35"/>
      <c r="RHV39" s="22"/>
      <c r="RHW39" s="22"/>
      <c r="RHX39" s="22"/>
      <c r="RHY39" s="35"/>
      <c r="RHZ39" s="70"/>
      <c r="RIA39" s="24"/>
      <c r="RIB39" s="78"/>
      <c r="RIC39" s="78"/>
      <c r="RID39" s="78"/>
      <c r="RIE39" s="78"/>
      <c r="RIF39" s="24"/>
      <c r="RIG39" s="26"/>
      <c r="RIH39" s="22"/>
      <c r="RII39" s="22"/>
      <c r="RIJ39" s="22"/>
      <c r="RIK39" s="22"/>
      <c r="RIL39" s="22"/>
      <c r="RIM39" s="34"/>
      <c r="RIN39" s="35"/>
      <c r="RIO39" s="22"/>
      <c r="RIP39" s="22"/>
      <c r="RIQ39" s="22"/>
      <c r="RIR39" s="35"/>
      <c r="RIS39" s="70"/>
      <c r="RIT39" s="24"/>
      <c r="RIU39" s="78"/>
      <c r="RIV39" s="78"/>
      <c r="RIW39" s="78"/>
      <c r="RIX39" s="78"/>
      <c r="RIY39" s="24"/>
      <c r="RIZ39" s="26"/>
      <c r="RJA39" s="22"/>
      <c r="RJB39" s="22"/>
      <c r="RJC39" s="22"/>
      <c r="RJD39" s="22"/>
      <c r="RJE39" s="22"/>
      <c r="RJF39" s="34"/>
      <c r="RJG39" s="35"/>
      <c r="RJH39" s="22"/>
      <c r="RJI39" s="22"/>
      <c r="RJJ39" s="22"/>
      <c r="RJK39" s="35"/>
      <c r="RJL39" s="70"/>
      <c r="RJM39" s="24"/>
      <c r="RJN39" s="78"/>
      <c r="RJO39" s="78"/>
      <c r="RJP39" s="78"/>
      <c r="RJQ39" s="78"/>
      <c r="RJR39" s="24"/>
      <c r="RJS39" s="26"/>
      <c r="RJT39" s="22"/>
      <c r="RJU39" s="22"/>
      <c r="RJV39" s="22"/>
      <c r="RJW39" s="22"/>
      <c r="RJX39" s="22"/>
      <c r="RJY39" s="34"/>
      <c r="RJZ39" s="35"/>
      <c r="RKA39" s="22"/>
      <c r="RKB39" s="22"/>
      <c r="RKC39" s="22"/>
      <c r="RKD39" s="35"/>
      <c r="RKE39" s="70"/>
      <c r="RKF39" s="24"/>
      <c r="RKG39" s="78"/>
      <c r="RKH39" s="78"/>
      <c r="RKI39" s="78"/>
      <c r="RKJ39" s="78"/>
      <c r="RKK39" s="24"/>
      <c r="RKL39" s="26"/>
      <c r="RKM39" s="22"/>
      <c r="RKN39" s="22"/>
      <c r="RKO39" s="22"/>
      <c r="RKP39" s="22"/>
      <c r="RKQ39" s="22"/>
      <c r="RKR39" s="34"/>
      <c r="RKS39" s="35"/>
      <c r="RKT39" s="22"/>
      <c r="RKU39" s="22"/>
      <c r="RKV39" s="22"/>
      <c r="RKW39" s="35"/>
      <c r="RKX39" s="70"/>
      <c r="RKY39" s="24"/>
      <c r="RKZ39" s="78"/>
      <c r="RLA39" s="78"/>
      <c r="RLB39" s="78"/>
      <c r="RLC39" s="78"/>
      <c r="RLD39" s="24"/>
      <c r="RLE39" s="26"/>
      <c r="RLF39" s="22"/>
      <c r="RLG39" s="22"/>
      <c r="RLH39" s="22"/>
      <c r="RLI39" s="22"/>
      <c r="RLJ39" s="22"/>
      <c r="RLK39" s="34"/>
      <c r="RLL39" s="35"/>
      <c r="RLM39" s="22"/>
      <c r="RLN39" s="22"/>
      <c r="RLO39" s="22"/>
      <c r="RLP39" s="35"/>
      <c r="RLQ39" s="70"/>
      <c r="RLR39" s="24"/>
      <c r="RLS39" s="78"/>
      <c r="RLT39" s="78"/>
      <c r="RLU39" s="78"/>
      <c r="RLV39" s="78"/>
      <c r="RLW39" s="24"/>
      <c r="RLX39" s="26"/>
      <c r="RLY39" s="22"/>
      <c r="RLZ39" s="22"/>
      <c r="RMA39" s="22"/>
      <c r="RMB39" s="22"/>
      <c r="RMC39" s="22"/>
      <c r="RMD39" s="34"/>
      <c r="RME39" s="35"/>
      <c r="RMF39" s="22"/>
      <c r="RMG39" s="22"/>
      <c r="RMH39" s="22"/>
      <c r="RMI39" s="35"/>
      <c r="RMJ39" s="70"/>
      <c r="RMK39" s="24"/>
      <c r="RML39" s="78"/>
      <c r="RMM39" s="78"/>
      <c r="RMN39" s="78"/>
      <c r="RMO39" s="78"/>
      <c r="RMP39" s="24"/>
      <c r="RMQ39" s="26"/>
      <c r="RMR39" s="22"/>
      <c r="RMS39" s="22"/>
      <c r="RMT39" s="22"/>
      <c r="RMU39" s="22"/>
      <c r="RMV39" s="22"/>
      <c r="RMW39" s="34"/>
      <c r="RMX39" s="35"/>
      <c r="RMY39" s="22"/>
      <c r="RMZ39" s="22"/>
      <c r="RNA39" s="22"/>
      <c r="RNB39" s="35"/>
      <c r="RNC39" s="70"/>
      <c r="RND39" s="24"/>
      <c r="RNE39" s="78"/>
      <c r="RNF39" s="78"/>
      <c r="RNG39" s="78"/>
      <c r="RNH39" s="78"/>
      <c r="RNI39" s="24"/>
      <c r="RNJ39" s="26"/>
      <c r="RNK39" s="22"/>
      <c r="RNL39" s="22"/>
      <c r="RNM39" s="22"/>
      <c r="RNN39" s="22"/>
      <c r="RNO39" s="22"/>
      <c r="RNP39" s="34"/>
      <c r="RNQ39" s="35"/>
      <c r="RNR39" s="22"/>
      <c r="RNS39" s="22"/>
      <c r="RNT39" s="22"/>
      <c r="RNU39" s="35"/>
      <c r="RNV39" s="70"/>
      <c r="RNW39" s="24"/>
      <c r="RNX39" s="78"/>
      <c r="RNY39" s="78"/>
      <c r="RNZ39" s="78"/>
      <c r="ROA39" s="78"/>
      <c r="ROB39" s="24"/>
      <c r="ROC39" s="26"/>
      <c r="ROD39" s="22"/>
      <c r="ROE39" s="22"/>
      <c r="ROF39" s="22"/>
      <c r="ROG39" s="22"/>
      <c r="ROH39" s="22"/>
      <c r="ROI39" s="34"/>
      <c r="ROJ39" s="35"/>
      <c r="ROK39" s="22"/>
      <c r="ROL39" s="22"/>
      <c r="ROM39" s="22"/>
      <c r="RON39" s="35"/>
      <c r="ROO39" s="70"/>
      <c r="ROP39" s="24"/>
      <c r="ROQ39" s="78"/>
      <c r="ROR39" s="78"/>
      <c r="ROS39" s="78"/>
      <c r="ROT39" s="78"/>
      <c r="ROU39" s="24"/>
      <c r="ROV39" s="26"/>
      <c r="ROW39" s="22"/>
      <c r="ROX39" s="22"/>
      <c r="ROY39" s="22"/>
      <c r="ROZ39" s="22"/>
      <c r="RPA39" s="22"/>
      <c r="RPB39" s="34"/>
      <c r="RPC39" s="35"/>
      <c r="RPD39" s="22"/>
      <c r="RPE39" s="22"/>
      <c r="RPF39" s="22"/>
      <c r="RPG39" s="35"/>
      <c r="RPH39" s="70"/>
      <c r="RPI39" s="24"/>
      <c r="RPJ39" s="78"/>
      <c r="RPK39" s="78"/>
      <c r="RPL39" s="78"/>
      <c r="RPM39" s="78"/>
      <c r="RPN39" s="24"/>
      <c r="RPO39" s="26"/>
      <c r="RPP39" s="22"/>
      <c r="RPQ39" s="22"/>
      <c r="RPR39" s="22"/>
      <c r="RPS39" s="22"/>
      <c r="RPT39" s="22"/>
      <c r="RPU39" s="34"/>
      <c r="RPV39" s="35"/>
      <c r="RPW39" s="22"/>
      <c r="RPX39" s="22"/>
      <c r="RPY39" s="22"/>
      <c r="RPZ39" s="35"/>
      <c r="RQA39" s="70"/>
      <c r="RQB39" s="24"/>
      <c r="RQC39" s="78"/>
      <c r="RQD39" s="78"/>
      <c r="RQE39" s="78"/>
      <c r="RQF39" s="78"/>
      <c r="RQG39" s="24"/>
      <c r="RQH39" s="26"/>
      <c r="RQI39" s="22"/>
      <c r="RQJ39" s="22"/>
      <c r="RQK39" s="22"/>
      <c r="RQL39" s="22"/>
      <c r="RQM39" s="22"/>
      <c r="RQN39" s="34"/>
      <c r="RQO39" s="35"/>
      <c r="RQP39" s="22"/>
      <c r="RQQ39" s="22"/>
      <c r="RQR39" s="22"/>
      <c r="RQS39" s="35"/>
      <c r="RQT39" s="70"/>
      <c r="RQU39" s="24"/>
      <c r="RQV39" s="78"/>
      <c r="RQW39" s="78"/>
      <c r="RQX39" s="78"/>
      <c r="RQY39" s="78"/>
      <c r="RQZ39" s="24"/>
      <c r="RRA39" s="26"/>
      <c r="RRB39" s="22"/>
      <c r="RRC39" s="22"/>
      <c r="RRD39" s="22"/>
      <c r="RRE39" s="22"/>
      <c r="RRF39" s="22"/>
      <c r="RRG39" s="34"/>
      <c r="RRH39" s="35"/>
      <c r="RRI39" s="22"/>
      <c r="RRJ39" s="22"/>
      <c r="RRK39" s="22"/>
      <c r="RRL39" s="35"/>
      <c r="RRM39" s="70"/>
      <c r="RRN39" s="24"/>
      <c r="RRO39" s="78"/>
      <c r="RRP39" s="78"/>
      <c r="RRQ39" s="78"/>
      <c r="RRR39" s="78"/>
      <c r="RRS39" s="24"/>
      <c r="RRT39" s="26"/>
      <c r="RRU39" s="22"/>
      <c r="RRV39" s="22"/>
      <c r="RRW39" s="22"/>
      <c r="RRX39" s="22"/>
      <c r="RRY39" s="22"/>
      <c r="RRZ39" s="34"/>
      <c r="RSA39" s="35"/>
      <c r="RSB39" s="22"/>
      <c r="RSC39" s="22"/>
      <c r="RSD39" s="22"/>
      <c r="RSE39" s="35"/>
      <c r="RSF39" s="70"/>
      <c r="RSG39" s="24"/>
      <c r="RSH39" s="78"/>
      <c r="RSI39" s="78"/>
      <c r="RSJ39" s="78"/>
      <c r="RSK39" s="78"/>
      <c r="RSL39" s="24"/>
      <c r="RSM39" s="26"/>
      <c r="RSN39" s="22"/>
      <c r="RSO39" s="22"/>
      <c r="RSP39" s="22"/>
      <c r="RSQ39" s="22"/>
      <c r="RSR39" s="22"/>
      <c r="RSS39" s="34"/>
      <c r="RST39" s="35"/>
      <c r="RSU39" s="22"/>
      <c r="RSV39" s="22"/>
      <c r="RSW39" s="22"/>
      <c r="RSX39" s="35"/>
      <c r="RSY39" s="70"/>
      <c r="RSZ39" s="24"/>
      <c r="RTA39" s="78"/>
      <c r="RTB39" s="78"/>
      <c r="RTC39" s="78"/>
      <c r="RTD39" s="78"/>
      <c r="RTE39" s="24"/>
      <c r="RTF39" s="26"/>
      <c r="RTG39" s="22"/>
      <c r="RTH39" s="22"/>
      <c r="RTI39" s="22"/>
      <c r="RTJ39" s="22"/>
      <c r="RTK39" s="22"/>
      <c r="RTL39" s="34"/>
      <c r="RTM39" s="35"/>
      <c r="RTN39" s="22"/>
      <c r="RTO39" s="22"/>
      <c r="RTP39" s="22"/>
      <c r="RTQ39" s="35"/>
      <c r="RTR39" s="70"/>
      <c r="RTS39" s="24"/>
      <c r="RTT39" s="78"/>
      <c r="RTU39" s="78"/>
      <c r="RTV39" s="78"/>
      <c r="RTW39" s="78"/>
      <c r="RTX39" s="24"/>
      <c r="RTY39" s="26"/>
      <c r="RTZ39" s="22"/>
      <c r="RUA39" s="22"/>
      <c r="RUB39" s="22"/>
      <c r="RUC39" s="22"/>
      <c r="RUD39" s="22"/>
      <c r="RUE39" s="34"/>
      <c r="RUF39" s="35"/>
      <c r="RUG39" s="22"/>
      <c r="RUH39" s="22"/>
      <c r="RUI39" s="22"/>
      <c r="RUJ39" s="35"/>
      <c r="RUK39" s="70"/>
      <c r="RUL39" s="24"/>
      <c r="RUM39" s="78"/>
      <c r="RUN39" s="78"/>
      <c r="RUO39" s="78"/>
      <c r="RUP39" s="78"/>
      <c r="RUQ39" s="24"/>
      <c r="RUR39" s="26"/>
      <c r="RUS39" s="22"/>
      <c r="RUT39" s="22"/>
      <c r="RUU39" s="22"/>
      <c r="RUV39" s="22"/>
      <c r="RUW39" s="22"/>
      <c r="RUX39" s="34"/>
      <c r="RUY39" s="35"/>
      <c r="RUZ39" s="22"/>
      <c r="RVA39" s="22"/>
      <c r="RVB39" s="22"/>
      <c r="RVC39" s="35"/>
      <c r="RVD39" s="70"/>
      <c r="RVE39" s="24"/>
      <c r="RVF39" s="78"/>
      <c r="RVG39" s="78"/>
      <c r="RVH39" s="78"/>
      <c r="RVI39" s="78"/>
      <c r="RVJ39" s="24"/>
      <c r="RVK39" s="26"/>
      <c r="RVL39" s="22"/>
      <c r="RVM39" s="22"/>
      <c r="RVN39" s="22"/>
      <c r="RVO39" s="22"/>
      <c r="RVP39" s="22"/>
      <c r="RVQ39" s="34"/>
      <c r="RVR39" s="35"/>
      <c r="RVS39" s="22"/>
      <c r="RVT39" s="22"/>
      <c r="RVU39" s="22"/>
      <c r="RVV39" s="35"/>
      <c r="RVW39" s="70"/>
      <c r="RVX39" s="24"/>
      <c r="RVY39" s="78"/>
      <c r="RVZ39" s="78"/>
      <c r="RWA39" s="78"/>
      <c r="RWB39" s="78"/>
      <c r="RWC39" s="24"/>
      <c r="RWD39" s="26"/>
      <c r="RWE39" s="22"/>
      <c r="RWF39" s="22"/>
      <c r="RWG39" s="22"/>
      <c r="RWH39" s="22"/>
      <c r="RWI39" s="22"/>
      <c r="RWJ39" s="34"/>
      <c r="RWK39" s="35"/>
      <c r="RWL39" s="22"/>
      <c r="RWM39" s="22"/>
      <c r="RWN39" s="22"/>
      <c r="RWO39" s="35"/>
      <c r="RWP39" s="70"/>
      <c r="RWQ39" s="24"/>
      <c r="RWR39" s="78"/>
      <c r="RWS39" s="78"/>
      <c r="RWT39" s="78"/>
      <c r="RWU39" s="78"/>
      <c r="RWV39" s="24"/>
      <c r="RWW39" s="26"/>
      <c r="RWX39" s="22"/>
      <c r="RWY39" s="22"/>
      <c r="RWZ39" s="22"/>
      <c r="RXA39" s="22"/>
      <c r="RXB39" s="22"/>
      <c r="RXC39" s="34"/>
      <c r="RXD39" s="35"/>
      <c r="RXE39" s="22"/>
      <c r="RXF39" s="22"/>
      <c r="RXG39" s="22"/>
      <c r="RXH39" s="35"/>
      <c r="RXI39" s="70"/>
      <c r="RXJ39" s="24"/>
      <c r="RXK39" s="78"/>
      <c r="RXL39" s="78"/>
      <c r="RXM39" s="78"/>
      <c r="RXN39" s="78"/>
      <c r="RXO39" s="24"/>
      <c r="RXP39" s="26"/>
      <c r="RXQ39" s="22"/>
      <c r="RXR39" s="22"/>
      <c r="RXS39" s="22"/>
      <c r="RXT39" s="22"/>
      <c r="RXU39" s="22"/>
      <c r="RXV39" s="34"/>
      <c r="RXW39" s="35"/>
      <c r="RXX39" s="22"/>
      <c r="RXY39" s="22"/>
      <c r="RXZ39" s="22"/>
      <c r="RYA39" s="35"/>
      <c r="RYB39" s="70"/>
      <c r="RYC39" s="24"/>
      <c r="RYD39" s="78"/>
      <c r="RYE39" s="78"/>
      <c r="RYF39" s="78"/>
      <c r="RYG39" s="78"/>
      <c r="RYH39" s="24"/>
      <c r="RYI39" s="26"/>
      <c r="RYJ39" s="22"/>
      <c r="RYK39" s="22"/>
      <c r="RYL39" s="22"/>
      <c r="RYM39" s="22"/>
      <c r="RYN39" s="22"/>
      <c r="RYO39" s="34"/>
      <c r="RYP39" s="35"/>
      <c r="RYQ39" s="22"/>
      <c r="RYR39" s="22"/>
      <c r="RYS39" s="22"/>
      <c r="RYT39" s="35"/>
      <c r="RYU39" s="70"/>
      <c r="RYV39" s="24"/>
      <c r="RYW39" s="78"/>
      <c r="RYX39" s="78"/>
      <c r="RYY39" s="78"/>
      <c r="RYZ39" s="78"/>
      <c r="RZA39" s="24"/>
      <c r="RZB39" s="26"/>
      <c r="RZC39" s="22"/>
      <c r="RZD39" s="22"/>
      <c r="RZE39" s="22"/>
      <c r="RZF39" s="22"/>
      <c r="RZG39" s="22"/>
      <c r="RZH39" s="34"/>
      <c r="RZI39" s="35"/>
      <c r="RZJ39" s="22"/>
      <c r="RZK39" s="22"/>
      <c r="RZL39" s="22"/>
      <c r="RZM39" s="35"/>
      <c r="RZN39" s="70"/>
      <c r="RZO39" s="24"/>
      <c r="RZP39" s="78"/>
      <c r="RZQ39" s="78"/>
      <c r="RZR39" s="78"/>
      <c r="RZS39" s="78"/>
      <c r="RZT39" s="24"/>
      <c r="RZU39" s="26"/>
      <c r="RZV39" s="22"/>
      <c r="RZW39" s="22"/>
      <c r="RZX39" s="22"/>
      <c r="RZY39" s="22"/>
      <c r="RZZ39" s="22"/>
      <c r="SAA39" s="34"/>
      <c r="SAB39" s="35"/>
      <c r="SAC39" s="22"/>
      <c r="SAD39" s="22"/>
      <c r="SAE39" s="22"/>
      <c r="SAF39" s="35"/>
      <c r="SAG39" s="70"/>
      <c r="SAH39" s="24"/>
      <c r="SAI39" s="78"/>
      <c r="SAJ39" s="78"/>
      <c r="SAK39" s="78"/>
      <c r="SAL39" s="78"/>
      <c r="SAM39" s="24"/>
      <c r="SAN39" s="26"/>
      <c r="SAO39" s="22"/>
      <c r="SAP39" s="22"/>
      <c r="SAQ39" s="22"/>
      <c r="SAR39" s="22"/>
      <c r="SAS39" s="22"/>
      <c r="SAT39" s="34"/>
      <c r="SAU39" s="35"/>
      <c r="SAV39" s="22"/>
      <c r="SAW39" s="22"/>
      <c r="SAX39" s="22"/>
      <c r="SAY39" s="35"/>
      <c r="SAZ39" s="70"/>
      <c r="SBA39" s="24"/>
      <c r="SBB39" s="78"/>
      <c r="SBC39" s="78"/>
      <c r="SBD39" s="78"/>
      <c r="SBE39" s="78"/>
      <c r="SBF39" s="24"/>
      <c r="SBG39" s="26"/>
      <c r="SBH39" s="22"/>
      <c r="SBI39" s="22"/>
      <c r="SBJ39" s="22"/>
      <c r="SBK39" s="22"/>
      <c r="SBL39" s="22"/>
      <c r="SBM39" s="34"/>
      <c r="SBN39" s="35"/>
      <c r="SBO39" s="22"/>
      <c r="SBP39" s="22"/>
      <c r="SBQ39" s="22"/>
      <c r="SBR39" s="35"/>
      <c r="SBS39" s="70"/>
      <c r="SBT39" s="24"/>
      <c r="SBU39" s="78"/>
      <c r="SBV39" s="78"/>
      <c r="SBW39" s="78"/>
      <c r="SBX39" s="78"/>
      <c r="SBY39" s="24"/>
      <c r="SBZ39" s="26"/>
      <c r="SCA39" s="22"/>
      <c r="SCB39" s="22"/>
      <c r="SCC39" s="22"/>
      <c r="SCD39" s="22"/>
      <c r="SCE39" s="22"/>
      <c r="SCF39" s="34"/>
      <c r="SCG39" s="35"/>
      <c r="SCH39" s="22"/>
      <c r="SCI39" s="22"/>
      <c r="SCJ39" s="22"/>
      <c r="SCK39" s="35"/>
      <c r="SCL39" s="70"/>
      <c r="SCM39" s="24"/>
      <c r="SCN39" s="78"/>
      <c r="SCO39" s="78"/>
      <c r="SCP39" s="78"/>
      <c r="SCQ39" s="78"/>
      <c r="SCR39" s="24"/>
      <c r="SCS39" s="26"/>
      <c r="SCT39" s="22"/>
      <c r="SCU39" s="22"/>
      <c r="SCV39" s="22"/>
      <c r="SCW39" s="22"/>
      <c r="SCX39" s="22"/>
      <c r="SCY39" s="34"/>
      <c r="SCZ39" s="35"/>
      <c r="SDA39" s="22"/>
      <c r="SDB39" s="22"/>
      <c r="SDC39" s="22"/>
      <c r="SDD39" s="35"/>
      <c r="SDE39" s="70"/>
      <c r="SDF39" s="24"/>
      <c r="SDG39" s="78"/>
      <c r="SDH39" s="78"/>
      <c r="SDI39" s="78"/>
      <c r="SDJ39" s="78"/>
      <c r="SDK39" s="24"/>
      <c r="SDL39" s="26"/>
      <c r="SDM39" s="22"/>
      <c r="SDN39" s="22"/>
      <c r="SDO39" s="22"/>
      <c r="SDP39" s="22"/>
      <c r="SDQ39" s="22"/>
      <c r="SDR39" s="34"/>
      <c r="SDS39" s="35"/>
      <c r="SDT39" s="22"/>
      <c r="SDU39" s="22"/>
      <c r="SDV39" s="22"/>
      <c r="SDW39" s="35"/>
      <c r="SDX39" s="70"/>
      <c r="SDY39" s="24"/>
      <c r="SDZ39" s="78"/>
      <c r="SEA39" s="78"/>
      <c r="SEB39" s="78"/>
      <c r="SEC39" s="78"/>
      <c r="SED39" s="24"/>
      <c r="SEE39" s="26"/>
      <c r="SEF39" s="22"/>
      <c r="SEG39" s="22"/>
      <c r="SEH39" s="22"/>
      <c r="SEI39" s="22"/>
      <c r="SEJ39" s="22"/>
      <c r="SEK39" s="34"/>
      <c r="SEL39" s="35"/>
      <c r="SEM39" s="22"/>
      <c r="SEN39" s="22"/>
      <c r="SEO39" s="22"/>
      <c r="SEP39" s="35"/>
      <c r="SEQ39" s="70"/>
      <c r="SER39" s="24"/>
      <c r="SES39" s="78"/>
      <c r="SET39" s="78"/>
      <c r="SEU39" s="78"/>
      <c r="SEV39" s="78"/>
      <c r="SEW39" s="24"/>
      <c r="SEX39" s="26"/>
      <c r="SEY39" s="22"/>
      <c r="SEZ39" s="22"/>
      <c r="SFA39" s="22"/>
      <c r="SFB39" s="22"/>
      <c r="SFC39" s="22"/>
      <c r="SFD39" s="34"/>
      <c r="SFE39" s="35"/>
      <c r="SFF39" s="22"/>
      <c r="SFG39" s="22"/>
      <c r="SFH39" s="22"/>
      <c r="SFI39" s="35"/>
      <c r="SFJ39" s="70"/>
      <c r="SFK39" s="24"/>
      <c r="SFL39" s="78"/>
      <c r="SFM39" s="78"/>
      <c r="SFN39" s="78"/>
      <c r="SFO39" s="78"/>
      <c r="SFP39" s="24"/>
      <c r="SFQ39" s="26"/>
      <c r="SFR39" s="22"/>
      <c r="SFS39" s="22"/>
      <c r="SFT39" s="22"/>
      <c r="SFU39" s="22"/>
      <c r="SFV39" s="22"/>
      <c r="SFW39" s="34"/>
      <c r="SFX39" s="35"/>
      <c r="SFY39" s="22"/>
      <c r="SFZ39" s="22"/>
      <c r="SGA39" s="22"/>
      <c r="SGB39" s="35"/>
      <c r="SGC39" s="70"/>
      <c r="SGD39" s="24"/>
      <c r="SGE39" s="78"/>
      <c r="SGF39" s="78"/>
      <c r="SGG39" s="78"/>
      <c r="SGH39" s="78"/>
      <c r="SGI39" s="24"/>
      <c r="SGJ39" s="26"/>
      <c r="SGK39" s="22"/>
      <c r="SGL39" s="22"/>
      <c r="SGM39" s="22"/>
      <c r="SGN39" s="22"/>
      <c r="SGO39" s="22"/>
      <c r="SGP39" s="34"/>
      <c r="SGQ39" s="35"/>
      <c r="SGR39" s="22"/>
      <c r="SGS39" s="22"/>
      <c r="SGT39" s="22"/>
      <c r="SGU39" s="35"/>
      <c r="SGV39" s="70"/>
      <c r="SGW39" s="24"/>
      <c r="SGX39" s="78"/>
      <c r="SGY39" s="78"/>
      <c r="SGZ39" s="78"/>
      <c r="SHA39" s="78"/>
      <c r="SHB39" s="24"/>
      <c r="SHC39" s="26"/>
      <c r="SHD39" s="22"/>
      <c r="SHE39" s="22"/>
      <c r="SHF39" s="22"/>
      <c r="SHG39" s="22"/>
      <c r="SHH39" s="22"/>
      <c r="SHI39" s="34"/>
      <c r="SHJ39" s="35"/>
      <c r="SHK39" s="22"/>
      <c r="SHL39" s="22"/>
      <c r="SHM39" s="22"/>
      <c r="SHN39" s="35"/>
      <c r="SHO39" s="70"/>
      <c r="SHP39" s="24"/>
      <c r="SHQ39" s="78"/>
      <c r="SHR39" s="78"/>
      <c r="SHS39" s="78"/>
      <c r="SHT39" s="78"/>
      <c r="SHU39" s="24"/>
      <c r="SHV39" s="26"/>
      <c r="SHW39" s="22"/>
      <c r="SHX39" s="22"/>
      <c r="SHY39" s="22"/>
      <c r="SHZ39" s="22"/>
      <c r="SIA39" s="22"/>
      <c r="SIB39" s="34"/>
      <c r="SIC39" s="35"/>
      <c r="SID39" s="22"/>
      <c r="SIE39" s="22"/>
      <c r="SIF39" s="22"/>
      <c r="SIG39" s="35"/>
      <c r="SIH39" s="70"/>
      <c r="SII39" s="24"/>
      <c r="SIJ39" s="78"/>
      <c r="SIK39" s="78"/>
      <c r="SIL39" s="78"/>
      <c r="SIM39" s="78"/>
      <c r="SIN39" s="24"/>
      <c r="SIO39" s="26"/>
      <c r="SIP39" s="22"/>
      <c r="SIQ39" s="22"/>
      <c r="SIR39" s="22"/>
      <c r="SIS39" s="22"/>
      <c r="SIT39" s="22"/>
      <c r="SIU39" s="34"/>
      <c r="SIV39" s="35"/>
      <c r="SIW39" s="22"/>
      <c r="SIX39" s="22"/>
      <c r="SIY39" s="22"/>
      <c r="SIZ39" s="35"/>
      <c r="SJA39" s="70"/>
      <c r="SJB39" s="24"/>
      <c r="SJC39" s="78"/>
      <c r="SJD39" s="78"/>
      <c r="SJE39" s="78"/>
      <c r="SJF39" s="78"/>
      <c r="SJG39" s="24"/>
      <c r="SJH39" s="26"/>
      <c r="SJI39" s="22"/>
      <c r="SJJ39" s="22"/>
      <c r="SJK39" s="22"/>
      <c r="SJL39" s="22"/>
      <c r="SJM39" s="22"/>
      <c r="SJN39" s="34"/>
      <c r="SJO39" s="35"/>
      <c r="SJP39" s="22"/>
      <c r="SJQ39" s="22"/>
      <c r="SJR39" s="22"/>
      <c r="SJS39" s="35"/>
      <c r="SJT39" s="70"/>
      <c r="SJU39" s="24"/>
      <c r="SJV39" s="78"/>
      <c r="SJW39" s="78"/>
      <c r="SJX39" s="78"/>
      <c r="SJY39" s="78"/>
      <c r="SJZ39" s="24"/>
      <c r="SKA39" s="26"/>
      <c r="SKB39" s="22"/>
      <c r="SKC39" s="22"/>
      <c r="SKD39" s="22"/>
      <c r="SKE39" s="22"/>
      <c r="SKF39" s="22"/>
      <c r="SKG39" s="34"/>
      <c r="SKH39" s="35"/>
      <c r="SKI39" s="22"/>
      <c r="SKJ39" s="22"/>
      <c r="SKK39" s="22"/>
      <c r="SKL39" s="35"/>
      <c r="SKM39" s="70"/>
      <c r="SKN39" s="24"/>
      <c r="SKO39" s="78"/>
      <c r="SKP39" s="78"/>
      <c r="SKQ39" s="78"/>
      <c r="SKR39" s="78"/>
      <c r="SKS39" s="24"/>
      <c r="SKT39" s="26"/>
      <c r="SKU39" s="22"/>
      <c r="SKV39" s="22"/>
      <c r="SKW39" s="22"/>
      <c r="SKX39" s="22"/>
      <c r="SKY39" s="22"/>
      <c r="SKZ39" s="34"/>
      <c r="SLA39" s="35"/>
      <c r="SLB39" s="22"/>
      <c r="SLC39" s="22"/>
      <c r="SLD39" s="22"/>
      <c r="SLE39" s="35"/>
      <c r="SLF39" s="70"/>
      <c r="SLG39" s="24"/>
      <c r="SLH39" s="78"/>
      <c r="SLI39" s="78"/>
      <c r="SLJ39" s="78"/>
      <c r="SLK39" s="78"/>
      <c r="SLL39" s="24"/>
      <c r="SLM39" s="26"/>
      <c r="SLN39" s="22"/>
      <c r="SLO39" s="22"/>
      <c r="SLP39" s="22"/>
      <c r="SLQ39" s="22"/>
      <c r="SLR39" s="22"/>
      <c r="SLS39" s="34"/>
      <c r="SLT39" s="35"/>
      <c r="SLU39" s="22"/>
      <c r="SLV39" s="22"/>
      <c r="SLW39" s="22"/>
      <c r="SLX39" s="35"/>
      <c r="SLY39" s="70"/>
      <c r="SLZ39" s="24"/>
      <c r="SMA39" s="78"/>
      <c r="SMB39" s="78"/>
      <c r="SMC39" s="78"/>
      <c r="SMD39" s="78"/>
      <c r="SME39" s="24"/>
      <c r="SMF39" s="26"/>
      <c r="SMG39" s="22"/>
      <c r="SMH39" s="22"/>
      <c r="SMI39" s="22"/>
      <c r="SMJ39" s="22"/>
      <c r="SMK39" s="22"/>
      <c r="SML39" s="34"/>
      <c r="SMM39" s="35"/>
      <c r="SMN39" s="22"/>
      <c r="SMO39" s="22"/>
      <c r="SMP39" s="22"/>
      <c r="SMQ39" s="35"/>
      <c r="SMR39" s="70"/>
      <c r="SMS39" s="24"/>
      <c r="SMT39" s="78"/>
      <c r="SMU39" s="78"/>
      <c r="SMV39" s="78"/>
      <c r="SMW39" s="78"/>
      <c r="SMX39" s="24"/>
      <c r="SMY39" s="26"/>
      <c r="SMZ39" s="22"/>
      <c r="SNA39" s="22"/>
      <c r="SNB39" s="22"/>
      <c r="SNC39" s="22"/>
      <c r="SND39" s="22"/>
      <c r="SNE39" s="34"/>
      <c r="SNF39" s="35"/>
      <c r="SNG39" s="22"/>
      <c r="SNH39" s="22"/>
      <c r="SNI39" s="22"/>
      <c r="SNJ39" s="35"/>
      <c r="SNK39" s="70"/>
      <c r="SNL39" s="24"/>
      <c r="SNM39" s="78"/>
      <c r="SNN39" s="78"/>
      <c r="SNO39" s="78"/>
      <c r="SNP39" s="78"/>
      <c r="SNQ39" s="24"/>
      <c r="SNR39" s="26"/>
      <c r="SNS39" s="22"/>
      <c r="SNT39" s="22"/>
      <c r="SNU39" s="22"/>
      <c r="SNV39" s="22"/>
      <c r="SNW39" s="22"/>
      <c r="SNX39" s="34"/>
      <c r="SNY39" s="35"/>
      <c r="SNZ39" s="22"/>
      <c r="SOA39" s="22"/>
      <c r="SOB39" s="22"/>
      <c r="SOC39" s="35"/>
      <c r="SOD39" s="70"/>
      <c r="SOE39" s="24"/>
      <c r="SOF39" s="78"/>
      <c r="SOG39" s="78"/>
      <c r="SOH39" s="78"/>
      <c r="SOI39" s="78"/>
      <c r="SOJ39" s="24"/>
      <c r="SOK39" s="26"/>
      <c r="SOL39" s="22"/>
      <c r="SOM39" s="22"/>
      <c r="SON39" s="22"/>
      <c r="SOO39" s="22"/>
      <c r="SOP39" s="22"/>
      <c r="SOQ39" s="34"/>
      <c r="SOR39" s="35"/>
      <c r="SOS39" s="22"/>
      <c r="SOT39" s="22"/>
      <c r="SOU39" s="22"/>
      <c r="SOV39" s="35"/>
      <c r="SOW39" s="70"/>
      <c r="SOX39" s="24"/>
      <c r="SOY39" s="78"/>
      <c r="SOZ39" s="78"/>
      <c r="SPA39" s="78"/>
      <c r="SPB39" s="78"/>
      <c r="SPC39" s="24"/>
      <c r="SPD39" s="26"/>
      <c r="SPE39" s="22"/>
      <c r="SPF39" s="22"/>
      <c r="SPG39" s="22"/>
      <c r="SPH39" s="22"/>
      <c r="SPI39" s="22"/>
      <c r="SPJ39" s="34"/>
      <c r="SPK39" s="35"/>
      <c r="SPL39" s="22"/>
      <c r="SPM39" s="22"/>
      <c r="SPN39" s="22"/>
      <c r="SPO39" s="35"/>
      <c r="SPP39" s="70"/>
      <c r="SPQ39" s="24"/>
      <c r="SPR39" s="78"/>
      <c r="SPS39" s="78"/>
      <c r="SPT39" s="78"/>
      <c r="SPU39" s="78"/>
      <c r="SPV39" s="24"/>
      <c r="SPW39" s="26"/>
      <c r="SPX39" s="22"/>
      <c r="SPY39" s="22"/>
      <c r="SPZ39" s="22"/>
      <c r="SQA39" s="22"/>
      <c r="SQB39" s="22"/>
      <c r="SQC39" s="34"/>
      <c r="SQD39" s="35"/>
      <c r="SQE39" s="22"/>
      <c r="SQF39" s="22"/>
      <c r="SQG39" s="22"/>
      <c r="SQH39" s="35"/>
      <c r="SQI39" s="70"/>
      <c r="SQJ39" s="24"/>
      <c r="SQK39" s="78"/>
      <c r="SQL39" s="78"/>
      <c r="SQM39" s="78"/>
      <c r="SQN39" s="78"/>
      <c r="SQO39" s="24"/>
      <c r="SQP39" s="26"/>
      <c r="SQQ39" s="22"/>
      <c r="SQR39" s="22"/>
      <c r="SQS39" s="22"/>
      <c r="SQT39" s="22"/>
      <c r="SQU39" s="22"/>
      <c r="SQV39" s="34"/>
      <c r="SQW39" s="35"/>
      <c r="SQX39" s="22"/>
      <c r="SQY39" s="22"/>
      <c r="SQZ39" s="22"/>
      <c r="SRA39" s="35"/>
      <c r="SRB39" s="70"/>
      <c r="SRC39" s="24"/>
      <c r="SRD39" s="78"/>
      <c r="SRE39" s="78"/>
      <c r="SRF39" s="78"/>
      <c r="SRG39" s="78"/>
      <c r="SRH39" s="24"/>
      <c r="SRI39" s="26"/>
      <c r="SRJ39" s="22"/>
      <c r="SRK39" s="22"/>
      <c r="SRL39" s="22"/>
      <c r="SRM39" s="22"/>
      <c r="SRN39" s="22"/>
      <c r="SRO39" s="34"/>
      <c r="SRP39" s="35"/>
      <c r="SRQ39" s="22"/>
      <c r="SRR39" s="22"/>
      <c r="SRS39" s="22"/>
      <c r="SRT39" s="35"/>
      <c r="SRU39" s="70"/>
      <c r="SRV39" s="24"/>
      <c r="SRW39" s="78"/>
      <c r="SRX39" s="78"/>
      <c r="SRY39" s="78"/>
      <c r="SRZ39" s="78"/>
      <c r="SSA39" s="24"/>
      <c r="SSB39" s="26"/>
      <c r="SSC39" s="22"/>
      <c r="SSD39" s="22"/>
      <c r="SSE39" s="22"/>
      <c r="SSF39" s="22"/>
      <c r="SSG39" s="22"/>
      <c r="SSH39" s="34"/>
      <c r="SSI39" s="35"/>
      <c r="SSJ39" s="22"/>
      <c r="SSK39" s="22"/>
      <c r="SSL39" s="22"/>
      <c r="SSM39" s="35"/>
      <c r="SSN39" s="70"/>
      <c r="SSO39" s="24"/>
      <c r="SSP39" s="78"/>
      <c r="SSQ39" s="78"/>
      <c r="SSR39" s="78"/>
      <c r="SSS39" s="78"/>
      <c r="SST39" s="24"/>
      <c r="SSU39" s="26"/>
      <c r="SSV39" s="22"/>
      <c r="SSW39" s="22"/>
      <c r="SSX39" s="22"/>
      <c r="SSY39" s="22"/>
      <c r="SSZ39" s="22"/>
      <c r="STA39" s="34"/>
      <c r="STB39" s="35"/>
      <c r="STC39" s="22"/>
      <c r="STD39" s="22"/>
      <c r="STE39" s="22"/>
      <c r="STF39" s="35"/>
      <c r="STG39" s="70"/>
      <c r="STH39" s="24"/>
      <c r="STI39" s="78"/>
      <c r="STJ39" s="78"/>
      <c r="STK39" s="78"/>
      <c r="STL39" s="78"/>
      <c r="STM39" s="24"/>
      <c r="STN39" s="26"/>
      <c r="STO39" s="22"/>
      <c r="STP39" s="22"/>
      <c r="STQ39" s="22"/>
      <c r="STR39" s="22"/>
      <c r="STS39" s="22"/>
      <c r="STT39" s="34"/>
      <c r="STU39" s="35"/>
      <c r="STV39" s="22"/>
      <c r="STW39" s="22"/>
      <c r="STX39" s="22"/>
      <c r="STY39" s="35"/>
      <c r="STZ39" s="70"/>
      <c r="SUA39" s="24"/>
      <c r="SUB39" s="78"/>
      <c r="SUC39" s="78"/>
      <c r="SUD39" s="78"/>
      <c r="SUE39" s="78"/>
      <c r="SUF39" s="24"/>
      <c r="SUG39" s="26"/>
      <c r="SUH39" s="22"/>
      <c r="SUI39" s="22"/>
      <c r="SUJ39" s="22"/>
      <c r="SUK39" s="22"/>
      <c r="SUL39" s="22"/>
      <c r="SUM39" s="34"/>
      <c r="SUN39" s="35"/>
      <c r="SUO39" s="22"/>
      <c r="SUP39" s="22"/>
      <c r="SUQ39" s="22"/>
      <c r="SUR39" s="35"/>
      <c r="SUS39" s="70"/>
      <c r="SUT39" s="24"/>
      <c r="SUU39" s="78"/>
      <c r="SUV39" s="78"/>
      <c r="SUW39" s="78"/>
      <c r="SUX39" s="78"/>
      <c r="SUY39" s="24"/>
      <c r="SUZ39" s="26"/>
      <c r="SVA39" s="22"/>
      <c r="SVB39" s="22"/>
      <c r="SVC39" s="22"/>
      <c r="SVD39" s="22"/>
      <c r="SVE39" s="22"/>
      <c r="SVF39" s="34"/>
      <c r="SVG39" s="35"/>
      <c r="SVH39" s="22"/>
      <c r="SVI39" s="22"/>
      <c r="SVJ39" s="22"/>
      <c r="SVK39" s="35"/>
      <c r="SVL39" s="70"/>
      <c r="SVM39" s="24"/>
      <c r="SVN39" s="78"/>
      <c r="SVO39" s="78"/>
      <c r="SVP39" s="78"/>
      <c r="SVQ39" s="78"/>
      <c r="SVR39" s="24"/>
      <c r="SVS39" s="26"/>
      <c r="SVT39" s="22"/>
      <c r="SVU39" s="22"/>
      <c r="SVV39" s="22"/>
      <c r="SVW39" s="22"/>
      <c r="SVX39" s="22"/>
      <c r="SVY39" s="34"/>
      <c r="SVZ39" s="35"/>
      <c r="SWA39" s="22"/>
      <c r="SWB39" s="22"/>
      <c r="SWC39" s="22"/>
      <c r="SWD39" s="35"/>
      <c r="SWE39" s="70"/>
      <c r="SWF39" s="24"/>
      <c r="SWG39" s="78"/>
      <c r="SWH39" s="78"/>
      <c r="SWI39" s="78"/>
      <c r="SWJ39" s="78"/>
      <c r="SWK39" s="24"/>
      <c r="SWL39" s="26"/>
      <c r="SWM39" s="22"/>
      <c r="SWN39" s="22"/>
      <c r="SWO39" s="22"/>
      <c r="SWP39" s="22"/>
      <c r="SWQ39" s="22"/>
      <c r="SWR39" s="34"/>
      <c r="SWS39" s="35"/>
      <c r="SWT39" s="22"/>
      <c r="SWU39" s="22"/>
      <c r="SWV39" s="22"/>
      <c r="SWW39" s="35"/>
      <c r="SWX39" s="70"/>
      <c r="SWY39" s="24"/>
      <c r="SWZ39" s="78"/>
      <c r="SXA39" s="78"/>
      <c r="SXB39" s="78"/>
      <c r="SXC39" s="78"/>
      <c r="SXD39" s="24"/>
      <c r="SXE39" s="26"/>
      <c r="SXF39" s="22"/>
      <c r="SXG39" s="22"/>
      <c r="SXH39" s="22"/>
      <c r="SXI39" s="22"/>
      <c r="SXJ39" s="22"/>
      <c r="SXK39" s="34"/>
      <c r="SXL39" s="35"/>
      <c r="SXM39" s="22"/>
      <c r="SXN39" s="22"/>
      <c r="SXO39" s="22"/>
      <c r="SXP39" s="35"/>
      <c r="SXQ39" s="70"/>
      <c r="SXR39" s="24"/>
      <c r="SXS39" s="78"/>
      <c r="SXT39" s="78"/>
      <c r="SXU39" s="78"/>
      <c r="SXV39" s="78"/>
      <c r="SXW39" s="24"/>
      <c r="SXX39" s="26"/>
      <c r="SXY39" s="22"/>
      <c r="SXZ39" s="22"/>
      <c r="SYA39" s="22"/>
      <c r="SYB39" s="22"/>
      <c r="SYC39" s="22"/>
      <c r="SYD39" s="34"/>
      <c r="SYE39" s="35"/>
      <c r="SYF39" s="22"/>
      <c r="SYG39" s="22"/>
      <c r="SYH39" s="22"/>
      <c r="SYI39" s="35"/>
      <c r="SYJ39" s="70"/>
      <c r="SYK39" s="24"/>
      <c r="SYL39" s="78"/>
      <c r="SYM39" s="78"/>
      <c r="SYN39" s="78"/>
      <c r="SYO39" s="78"/>
      <c r="SYP39" s="24"/>
      <c r="SYQ39" s="26"/>
      <c r="SYR39" s="22"/>
      <c r="SYS39" s="22"/>
      <c r="SYT39" s="22"/>
      <c r="SYU39" s="22"/>
      <c r="SYV39" s="22"/>
      <c r="SYW39" s="34"/>
      <c r="SYX39" s="35"/>
      <c r="SYY39" s="22"/>
      <c r="SYZ39" s="22"/>
      <c r="SZA39" s="22"/>
      <c r="SZB39" s="35"/>
      <c r="SZC39" s="70"/>
      <c r="SZD39" s="24"/>
      <c r="SZE39" s="78"/>
      <c r="SZF39" s="78"/>
      <c r="SZG39" s="78"/>
      <c r="SZH39" s="78"/>
      <c r="SZI39" s="24"/>
      <c r="SZJ39" s="26"/>
      <c r="SZK39" s="22"/>
      <c r="SZL39" s="22"/>
      <c r="SZM39" s="22"/>
      <c r="SZN39" s="22"/>
      <c r="SZO39" s="22"/>
      <c r="SZP39" s="34"/>
      <c r="SZQ39" s="35"/>
      <c r="SZR39" s="22"/>
      <c r="SZS39" s="22"/>
      <c r="SZT39" s="22"/>
      <c r="SZU39" s="35"/>
      <c r="SZV39" s="70"/>
      <c r="SZW39" s="24"/>
      <c r="SZX39" s="78"/>
      <c r="SZY39" s="78"/>
      <c r="SZZ39" s="78"/>
      <c r="TAA39" s="78"/>
      <c r="TAB39" s="24"/>
      <c r="TAC39" s="26"/>
      <c r="TAD39" s="22"/>
      <c r="TAE39" s="22"/>
      <c r="TAF39" s="22"/>
      <c r="TAG39" s="22"/>
      <c r="TAH39" s="22"/>
      <c r="TAI39" s="34"/>
      <c r="TAJ39" s="35"/>
      <c r="TAK39" s="22"/>
      <c r="TAL39" s="22"/>
      <c r="TAM39" s="22"/>
      <c r="TAN39" s="35"/>
      <c r="TAO39" s="70"/>
      <c r="TAP39" s="24"/>
      <c r="TAQ39" s="78"/>
      <c r="TAR39" s="78"/>
      <c r="TAS39" s="78"/>
      <c r="TAT39" s="78"/>
      <c r="TAU39" s="24"/>
      <c r="TAV39" s="26"/>
      <c r="TAW39" s="22"/>
      <c r="TAX39" s="22"/>
      <c r="TAY39" s="22"/>
      <c r="TAZ39" s="22"/>
      <c r="TBA39" s="22"/>
      <c r="TBB39" s="34"/>
      <c r="TBC39" s="35"/>
      <c r="TBD39" s="22"/>
      <c r="TBE39" s="22"/>
      <c r="TBF39" s="22"/>
      <c r="TBG39" s="35"/>
      <c r="TBH39" s="70"/>
      <c r="TBI39" s="24"/>
      <c r="TBJ39" s="78"/>
      <c r="TBK39" s="78"/>
      <c r="TBL39" s="78"/>
      <c r="TBM39" s="78"/>
      <c r="TBN39" s="24"/>
      <c r="TBO39" s="26"/>
      <c r="TBP39" s="22"/>
      <c r="TBQ39" s="22"/>
      <c r="TBR39" s="22"/>
      <c r="TBS39" s="22"/>
      <c r="TBT39" s="22"/>
      <c r="TBU39" s="34"/>
      <c r="TBV39" s="35"/>
      <c r="TBW39" s="22"/>
      <c r="TBX39" s="22"/>
      <c r="TBY39" s="22"/>
      <c r="TBZ39" s="35"/>
      <c r="TCA39" s="70"/>
      <c r="TCB39" s="24"/>
      <c r="TCC39" s="78"/>
      <c r="TCD39" s="78"/>
      <c r="TCE39" s="78"/>
      <c r="TCF39" s="78"/>
      <c r="TCG39" s="24"/>
      <c r="TCH39" s="26"/>
      <c r="TCI39" s="22"/>
      <c r="TCJ39" s="22"/>
      <c r="TCK39" s="22"/>
      <c r="TCL39" s="22"/>
      <c r="TCM39" s="22"/>
      <c r="TCN39" s="34"/>
      <c r="TCO39" s="35"/>
      <c r="TCP39" s="22"/>
      <c r="TCQ39" s="22"/>
      <c r="TCR39" s="22"/>
      <c r="TCS39" s="35"/>
      <c r="TCT39" s="70"/>
      <c r="TCU39" s="24"/>
      <c r="TCV39" s="78"/>
      <c r="TCW39" s="78"/>
      <c r="TCX39" s="78"/>
      <c r="TCY39" s="78"/>
      <c r="TCZ39" s="24"/>
      <c r="TDA39" s="26"/>
      <c r="TDB39" s="22"/>
      <c r="TDC39" s="22"/>
      <c r="TDD39" s="22"/>
      <c r="TDE39" s="22"/>
      <c r="TDF39" s="22"/>
      <c r="TDG39" s="34"/>
      <c r="TDH39" s="35"/>
      <c r="TDI39" s="22"/>
      <c r="TDJ39" s="22"/>
      <c r="TDK39" s="22"/>
      <c r="TDL39" s="35"/>
      <c r="TDM39" s="70"/>
      <c r="TDN39" s="24"/>
      <c r="TDO39" s="78"/>
      <c r="TDP39" s="78"/>
      <c r="TDQ39" s="78"/>
      <c r="TDR39" s="78"/>
      <c r="TDS39" s="24"/>
      <c r="TDT39" s="26"/>
      <c r="TDU39" s="22"/>
      <c r="TDV39" s="22"/>
      <c r="TDW39" s="22"/>
      <c r="TDX39" s="22"/>
      <c r="TDY39" s="22"/>
      <c r="TDZ39" s="34"/>
      <c r="TEA39" s="35"/>
      <c r="TEB39" s="22"/>
      <c r="TEC39" s="22"/>
      <c r="TED39" s="22"/>
      <c r="TEE39" s="35"/>
      <c r="TEF39" s="70"/>
      <c r="TEG39" s="24"/>
      <c r="TEH39" s="78"/>
      <c r="TEI39" s="78"/>
      <c r="TEJ39" s="78"/>
      <c r="TEK39" s="78"/>
      <c r="TEL39" s="24"/>
      <c r="TEM39" s="26"/>
      <c r="TEN39" s="22"/>
      <c r="TEO39" s="22"/>
      <c r="TEP39" s="22"/>
      <c r="TEQ39" s="22"/>
      <c r="TER39" s="22"/>
      <c r="TES39" s="34"/>
      <c r="TET39" s="35"/>
      <c r="TEU39" s="22"/>
      <c r="TEV39" s="22"/>
      <c r="TEW39" s="22"/>
      <c r="TEX39" s="35"/>
      <c r="TEY39" s="70"/>
      <c r="TEZ39" s="24"/>
      <c r="TFA39" s="78"/>
      <c r="TFB39" s="78"/>
      <c r="TFC39" s="78"/>
      <c r="TFD39" s="78"/>
      <c r="TFE39" s="24"/>
      <c r="TFF39" s="26"/>
      <c r="TFG39" s="22"/>
      <c r="TFH39" s="22"/>
      <c r="TFI39" s="22"/>
      <c r="TFJ39" s="22"/>
      <c r="TFK39" s="22"/>
      <c r="TFL39" s="34"/>
      <c r="TFM39" s="35"/>
      <c r="TFN39" s="22"/>
      <c r="TFO39" s="22"/>
      <c r="TFP39" s="22"/>
      <c r="TFQ39" s="35"/>
      <c r="TFR39" s="70"/>
      <c r="TFS39" s="24"/>
      <c r="TFT39" s="78"/>
      <c r="TFU39" s="78"/>
      <c r="TFV39" s="78"/>
      <c r="TFW39" s="78"/>
      <c r="TFX39" s="24"/>
      <c r="TFY39" s="26"/>
      <c r="TFZ39" s="22"/>
      <c r="TGA39" s="22"/>
      <c r="TGB39" s="22"/>
      <c r="TGC39" s="22"/>
      <c r="TGD39" s="22"/>
      <c r="TGE39" s="34"/>
      <c r="TGF39" s="35"/>
      <c r="TGG39" s="22"/>
      <c r="TGH39" s="22"/>
      <c r="TGI39" s="22"/>
      <c r="TGJ39" s="35"/>
      <c r="TGK39" s="70"/>
      <c r="TGL39" s="24"/>
      <c r="TGM39" s="78"/>
      <c r="TGN39" s="78"/>
      <c r="TGO39" s="78"/>
      <c r="TGP39" s="78"/>
      <c r="TGQ39" s="24"/>
      <c r="TGR39" s="26"/>
      <c r="TGS39" s="22"/>
      <c r="TGT39" s="22"/>
      <c r="TGU39" s="22"/>
      <c r="TGV39" s="22"/>
      <c r="TGW39" s="22"/>
      <c r="TGX39" s="34"/>
      <c r="TGY39" s="35"/>
      <c r="TGZ39" s="22"/>
      <c r="THA39" s="22"/>
      <c r="THB39" s="22"/>
      <c r="THC39" s="35"/>
      <c r="THD39" s="70"/>
      <c r="THE39" s="24"/>
      <c r="THF39" s="78"/>
      <c r="THG39" s="78"/>
      <c r="THH39" s="78"/>
      <c r="THI39" s="78"/>
      <c r="THJ39" s="24"/>
      <c r="THK39" s="26"/>
      <c r="THL39" s="22"/>
      <c r="THM39" s="22"/>
      <c r="THN39" s="22"/>
      <c r="THO39" s="22"/>
      <c r="THP39" s="22"/>
      <c r="THQ39" s="34"/>
      <c r="THR39" s="35"/>
      <c r="THS39" s="22"/>
      <c r="THT39" s="22"/>
      <c r="THU39" s="22"/>
      <c r="THV39" s="35"/>
      <c r="THW39" s="70"/>
      <c r="THX39" s="24"/>
      <c r="THY39" s="78"/>
      <c r="THZ39" s="78"/>
      <c r="TIA39" s="78"/>
      <c r="TIB39" s="78"/>
      <c r="TIC39" s="24"/>
      <c r="TID39" s="26"/>
      <c r="TIE39" s="22"/>
      <c r="TIF39" s="22"/>
      <c r="TIG39" s="22"/>
      <c r="TIH39" s="22"/>
      <c r="TII39" s="22"/>
      <c r="TIJ39" s="34"/>
      <c r="TIK39" s="35"/>
      <c r="TIL39" s="22"/>
      <c r="TIM39" s="22"/>
      <c r="TIN39" s="22"/>
      <c r="TIO39" s="35"/>
      <c r="TIP39" s="70"/>
      <c r="TIQ39" s="24"/>
      <c r="TIR39" s="78"/>
      <c r="TIS39" s="78"/>
      <c r="TIT39" s="78"/>
      <c r="TIU39" s="78"/>
      <c r="TIV39" s="24"/>
      <c r="TIW39" s="26"/>
      <c r="TIX39" s="22"/>
      <c r="TIY39" s="22"/>
      <c r="TIZ39" s="22"/>
      <c r="TJA39" s="22"/>
      <c r="TJB39" s="22"/>
      <c r="TJC39" s="34"/>
      <c r="TJD39" s="35"/>
      <c r="TJE39" s="22"/>
      <c r="TJF39" s="22"/>
      <c r="TJG39" s="22"/>
      <c r="TJH39" s="35"/>
      <c r="TJI39" s="70"/>
      <c r="TJJ39" s="24"/>
      <c r="TJK39" s="78"/>
      <c r="TJL39" s="78"/>
      <c r="TJM39" s="78"/>
      <c r="TJN39" s="78"/>
      <c r="TJO39" s="24"/>
      <c r="TJP39" s="26"/>
      <c r="TJQ39" s="22"/>
      <c r="TJR39" s="22"/>
      <c r="TJS39" s="22"/>
      <c r="TJT39" s="22"/>
      <c r="TJU39" s="22"/>
      <c r="TJV39" s="34"/>
      <c r="TJW39" s="35"/>
      <c r="TJX39" s="22"/>
      <c r="TJY39" s="22"/>
      <c r="TJZ39" s="22"/>
      <c r="TKA39" s="35"/>
      <c r="TKB39" s="70"/>
      <c r="TKC39" s="24"/>
      <c r="TKD39" s="78"/>
      <c r="TKE39" s="78"/>
      <c r="TKF39" s="78"/>
      <c r="TKG39" s="78"/>
      <c r="TKH39" s="24"/>
      <c r="TKI39" s="26"/>
      <c r="TKJ39" s="22"/>
      <c r="TKK39" s="22"/>
      <c r="TKL39" s="22"/>
      <c r="TKM39" s="22"/>
      <c r="TKN39" s="22"/>
      <c r="TKO39" s="34"/>
      <c r="TKP39" s="35"/>
      <c r="TKQ39" s="22"/>
      <c r="TKR39" s="22"/>
      <c r="TKS39" s="22"/>
      <c r="TKT39" s="35"/>
      <c r="TKU39" s="70"/>
      <c r="TKV39" s="24"/>
      <c r="TKW39" s="78"/>
      <c r="TKX39" s="78"/>
      <c r="TKY39" s="78"/>
      <c r="TKZ39" s="78"/>
      <c r="TLA39" s="24"/>
      <c r="TLB39" s="26"/>
      <c r="TLC39" s="22"/>
      <c r="TLD39" s="22"/>
      <c r="TLE39" s="22"/>
      <c r="TLF39" s="22"/>
      <c r="TLG39" s="22"/>
      <c r="TLH39" s="34"/>
      <c r="TLI39" s="35"/>
      <c r="TLJ39" s="22"/>
      <c r="TLK39" s="22"/>
      <c r="TLL39" s="22"/>
      <c r="TLM39" s="35"/>
      <c r="TLN39" s="70"/>
      <c r="TLO39" s="24"/>
      <c r="TLP39" s="78"/>
      <c r="TLQ39" s="78"/>
      <c r="TLR39" s="78"/>
      <c r="TLS39" s="78"/>
      <c r="TLT39" s="24"/>
      <c r="TLU39" s="26"/>
      <c r="TLV39" s="22"/>
      <c r="TLW39" s="22"/>
      <c r="TLX39" s="22"/>
      <c r="TLY39" s="22"/>
      <c r="TLZ39" s="22"/>
      <c r="TMA39" s="34"/>
      <c r="TMB39" s="35"/>
      <c r="TMC39" s="22"/>
      <c r="TMD39" s="22"/>
      <c r="TME39" s="22"/>
      <c r="TMF39" s="35"/>
      <c r="TMG39" s="70"/>
      <c r="TMH39" s="24"/>
      <c r="TMI39" s="78"/>
      <c r="TMJ39" s="78"/>
      <c r="TMK39" s="78"/>
      <c r="TML39" s="78"/>
      <c r="TMM39" s="24"/>
      <c r="TMN39" s="26"/>
      <c r="TMO39" s="22"/>
      <c r="TMP39" s="22"/>
      <c r="TMQ39" s="22"/>
      <c r="TMR39" s="22"/>
      <c r="TMS39" s="22"/>
      <c r="TMT39" s="34"/>
      <c r="TMU39" s="35"/>
      <c r="TMV39" s="22"/>
      <c r="TMW39" s="22"/>
      <c r="TMX39" s="22"/>
      <c r="TMY39" s="35"/>
      <c r="TMZ39" s="70"/>
      <c r="TNA39" s="24"/>
      <c r="TNB39" s="78"/>
      <c r="TNC39" s="78"/>
      <c r="TND39" s="78"/>
      <c r="TNE39" s="78"/>
      <c r="TNF39" s="24"/>
      <c r="TNG39" s="26"/>
      <c r="TNH39" s="22"/>
      <c r="TNI39" s="22"/>
      <c r="TNJ39" s="22"/>
      <c r="TNK39" s="22"/>
      <c r="TNL39" s="22"/>
      <c r="TNM39" s="34"/>
      <c r="TNN39" s="35"/>
      <c r="TNO39" s="22"/>
      <c r="TNP39" s="22"/>
      <c r="TNQ39" s="22"/>
      <c r="TNR39" s="35"/>
      <c r="TNS39" s="70"/>
      <c r="TNT39" s="24"/>
      <c r="TNU39" s="78"/>
      <c r="TNV39" s="78"/>
      <c r="TNW39" s="78"/>
      <c r="TNX39" s="78"/>
      <c r="TNY39" s="24"/>
      <c r="TNZ39" s="26"/>
      <c r="TOA39" s="22"/>
      <c r="TOB39" s="22"/>
      <c r="TOC39" s="22"/>
      <c r="TOD39" s="22"/>
      <c r="TOE39" s="22"/>
      <c r="TOF39" s="34"/>
      <c r="TOG39" s="35"/>
      <c r="TOH39" s="22"/>
      <c r="TOI39" s="22"/>
      <c r="TOJ39" s="22"/>
      <c r="TOK39" s="35"/>
      <c r="TOL39" s="70"/>
      <c r="TOM39" s="24"/>
      <c r="TON39" s="78"/>
      <c r="TOO39" s="78"/>
      <c r="TOP39" s="78"/>
      <c r="TOQ39" s="78"/>
      <c r="TOR39" s="24"/>
      <c r="TOS39" s="26"/>
      <c r="TOT39" s="22"/>
      <c r="TOU39" s="22"/>
      <c r="TOV39" s="22"/>
      <c r="TOW39" s="22"/>
      <c r="TOX39" s="22"/>
      <c r="TOY39" s="34"/>
      <c r="TOZ39" s="35"/>
      <c r="TPA39" s="22"/>
      <c r="TPB39" s="22"/>
      <c r="TPC39" s="22"/>
      <c r="TPD39" s="35"/>
      <c r="TPE39" s="70"/>
      <c r="TPF39" s="24"/>
      <c r="TPG39" s="78"/>
      <c r="TPH39" s="78"/>
      <c r="TPI39" s="78"/>
      <c r="TPJ39" s="78"/>
      <c r="TPK39" s="24"/>
      <c r="TPL39" s="26"/>
      <c r="TPM39" s="22"/>
      <c r="TPN39" s="22"/>
      <c r="TPO39" s="22"/>
      <c r="TPP39" s="22"/>
      <c r="TPQ39" s="22"/>
      <c r="TPR39" s="34"/>
      <c r="TPS39" s="35"/>
      <c r="TPT39" s="22"/>
      <c r="TPU39" s="22"/>
      <c r="TPV39" s="22"/>
      <c r="TPW39" s="35"/>
      <c r="TPX39" s="70"/>
      <c r="TPY39" s="24"/>
      <c r="TPZ39" s="78"/>
      <c r="TQA39" s="78"/>
      <c r="TQB39" s="78"/>
      <c r="TQC39" s="78"/>
      <c r="TQD39" s="24"/>
      <c r="TQE39" s="26"/>
      <c r="TQF39" s="22"/>
      <c r="TQG39" s="22"/>
      <c r="TQH39" s="22"/>
      <c r="TQI39" s="22"/>
      <c r="TQJ39" s="22"/>
      <c r="TQK39" s="34"/>
      <c r="TQL39" s="35"/>
      <c r="TQM39" s="22"/>
      <c r="TQN39" s="22"/>
      <c r="TQO39" s="22"/>
      <c r="TQP39" s="35"/>
      <c r="TQQ39" s="70"/>
      <c r="TQR39" s="24"/>
      <c r="TQS39" s="78"/>
      <c r="TQT39" s="78"/>
      <c r="TQU39" s="78"/>
      <c r="TQV39" s="78"/>
      <c r="TQW39" s="24"/>
      <c r="TQX39" s="26"/>
      <c r="TQY39" s="22"/>
      <c r="TQZ39" s="22"/>
      <c r="TRA39" s="22"/>
      <c r="TRB39" s="22"/>
      <c r="TRC39" s="22"/>
      <c r="TRD39" s="34"/>
      <c r="TRE39" s="35"/>
      <c r="TRF39" s="22"/>
      <c r="TRG39" s="22"/>
      <c r="TRH39" s="22"/>
      <c r="TRI39" s="35"/>
      <c r="TRJ39" s="70"/>
      <c r="TRK39" s="24"/>
      <c r="TRL39" s="78"/>
      <c r="TRM39" s="78"/>
      <c r="TRN39" s="78"/>
      <c r="TRO39" s="78"/>
      <c r="TRP39" s="24"/>
      <c r="TRQ39" s="26"/>
      <c r="TRR39" s="22"/>
      <c r="TRS39" s="22"/>
      <c r="TRT39" s="22"/>
      <c r="TRU39" s="22"/>
      <c r="TRV39" s="22"/>
      <c r="TRW39" s="34"/>
      <c r="TRX39" s="35"/>
      <c r="TRY39" s="22"/>
      <c r="TRZ39" s="22"/>
      <c r="TSA39" s="22"/>
      <c r="TSB39" s="35"/>
      <c r="TSC39" s="70"/>
      <c r="TSD39" s="24"/>
      <c r="TSE39" s="78"/>
      <c r="TSF39" s="78"/>
      <c r="TSG39" s="78"/>
      <c r="TSH39" s="78"/>
      <c r="TSI39" s="24"/>
      <c r="TSJ39" s="26"/>
      <c r="TSK39" s="22"/>
      <c r="TSL39" s="22"/>
      <c r="TSM39" s="22"/>
      <c r="TSN39" s="22"/>
      <c r="TSO39" s="22"/>
      <c r="TSP39" s="34"/>
      <c r="TSQ39" s="35"/>
      <c r="TSR39" s="22"/>
      <c r="TSS39" s="22"/>
      <c r="TST39" s="22"/>
      <c r="TSU39" s="35"/>
      <c r="TSV39" s="70"/>
      <c r="TSW39" s="24"/>
      <c r="TSX39" s="78"/>
      <c r="TSY39" s="78"/>
      <c r="TSZ39" s="78"/>
      <c r="TTA39" s="78"/>
      <c r="TTB39" s="24"/>
      <c r="TTC39" s="26"/>
      <c r="TTD39" s="22"/>
      <c r="TTE39" s="22"/>
      <c r="TTF39" s="22"/>
      <c r="TTG39" s="22"/>
      <c r="TTH39" s="22"/>
      <c r="TTI39" s="34"/>
      <c r="TTJ39" s="35"/>
      <c r="TTK39" s="22"/>
      <c r="TTL39" s="22"/>
      <c r="TTM39" s="22"/>
      <c r="TTN39" s="35"/>
      <c r="TTO39" s="70"/>
      <c r="TTP39" s="24"/>
      <c r="TTQ39" s="78"/>
      <c r="TTR39" s="78"/>
      <c r="TTS39" s="78"/>
      <c r="TTT39" s="78"/>
      <c r="TTU39" s="24"/>
      <c r="TTV39" s="26"/>
      <c r="TTW39" s="22"/>
      <c r="TTX39" s="22"/>
      <c r="TTY39" s="22"/>
      <c r="TTZ39" s="22"/>
      <c r="TUA39" s="22"/>
      <c r="TUB39" s="34"/>
      <c r="TUC39" s="35"/>
      <c r="TUD39" s="22"/>
      <c r="TUE39" s="22"/>
      <c r="TUF39" s="22"/>
      <c r="TUG39" s="35"/>
      <c r="TUH39" s="70"/>
      <c r="TUI39" s="24"/>
      <c r="TUJ39" s="78"/>
      <c r="TUK39" s="78"/>
      <c r="TUL39" s="78"/>
      <c r="TUM39" s="78"/>
      <c r="TUN39" s="24"/>
      <c r="TUO39" s="26"/>
      <c r="TUP39" s="22"/>
      <c r="TUQ39" s="22"/>
      <c r="TUR39" s="22"/>
      <c r="TUS39" s="22"/>
      <c r="TUT39" s="22"/>
      <c r="TUU39" s="34"/>
      <c r="TUV39" s="35"/>
      <c r="TUW39" s="22"/>
      <c r="TUX39" s="22"/>
      <c r="TUY39" s="22"/>
      <c r="TUZ39" s="35"/>
      <c r="TVA39" s="70"/>
      <c r="TVB39" s="24"/>
      <c r="TVC39" s="78"/>
      <c r="TVD39" s="78"/>
      <c r="TVE39" s="78"/>
      <c r="TVF39" s="78"/>
      <c r="TVG39" s="24"/>
      <c r="TVH39" s="26"/>
      <c r="TVI39" s="22"/>
      <c r="TVJ39" s="22"/>
      <c r="TVK39" s="22"/>
      <c r="TVL39" s="22"/>
      <c r="TVM39" s="22"/>
      <c r="TVN39" s="34"/>
      <c r="TVO39" s="35"/>
      <c r="TVP39" s="22"/>
      <c r="TVQ39" s="22"/>
      <c r="TVR39" s="22"/>
      <c r="TVS39" s="35"/>
      <c r="TVT39" s="70"/>
      <c r="TVU39" s="24"/>
      <c r="TVV39" s="78"/>
      <c r="TVW39" s="78"/>
      <c r="TVX39" s="78"/>
      <c r="TVY39" s="78"/>
      <c r="TVZ39" s="24"/>
      <c r="TWA39" s="26"/>
      <c r="TWB39" s="22"/>
      <c r="TWC39" s="22"/>
      <c r="TWD39" s="22"/>
      <c r="TWE39" s="22"/>
      <c r="TWF39" s="22"/>
      <c r="TWG39" s="34"/>
      <c r="TWH39" s="35"/>
      <c r="TWI39" s="22"/>
      <c r="TWJ39" s="22"/>
      <c r="TWK39" s="22"/>
      <c r="TWL39" s="35"/>
      <c r="TWM39" s="70"/>
      <c r="TWN39" s="24"/>
      <c r="TWO39" s="78"/>
      <c r="TWP39" s="78"/>
      <c r="TWQ39" s="78"/>
      <c r="TWR39" s="78"/>
      <c r="TWS39" s="24"/>
      <c r="TWT39" s="26"/>
      <c r="TWU39" s="22"/>
      <c r="TWV39" s="22"/>
      <c r="TWW39" s="22"/>
      <c r="TWX39" s="22"/>
      <c r="TWY39" s="22"/>
      <c r="TWZ39" s="34"/>
      <c r="TXA39" s="35"/>
      <c r="TXB39" s="22"/>
      <c r="TXC39" s="22"/>
      <c r="TXD39" s="22"/>
      <c r="TXE39" s="35"/>
      <c r="TXF39" s="70"/>
      <c r="TXG39" s="24"/>
      <c r="TXH39" s="78"/>
      <c r="TXI39" s="78"/>
      <c r="TXJ39" s="78"/>
      <c r="TXK39" s="78"/>
      <c r="TXL39" s="24"/>
      <c r="TXM39" s="26"/>
      <c r="TXN39" s="22"/>
      <c r="TXO39" s="22"/>
      <c r="TXP39" s="22"/>
      <c r="TXQ39" s="22"/>
      <c r="TXR39" s="22"/>
      <c r="TXS39" s="34"/>
      <c r="TXT39" s="35"/>
      <c r="TXU39" s="22"/>
      <c r="TXV39" s="22"/>
      <c r="TXW39" s="22"/>
      <c r="TXX39" s="35"/>
      <c r="TXY39" s="70"/>
      <c r="TXZ39" s="24"/>
      <c r="TYA39" s="78"/>
      <c r="TYB39" s="78"/>
      <c r="TYC39" s="78"/>
      <c r="TYD39" s="78"/>
      <c r="TYE39" s="24"/>
      <c r="TYF39" s="26"/>
      <c r="TYG39" s="22"/>
      <c r="TYH39" s="22"/>
      <c r="TYI39" s="22"/>
      <c r="TYJ39" s="22"/>
      <c r="TYK39" s="22"/>
      <c r="TYL39" s="34"/>
      <c r="TYM39" s="35"/>
      <c r="TYN39" s="22"/>
      <c r="TYO39" s="22"/>
      <c r="TYP39" s="22"/>
      <c r="TYQ39" s="35"/>
      <c r="TYR39" s="70"/>
      <c r="TYS39" s="24"/>
      <c r="TYT39" s="78"/>
      <c r="TYU39" s="78"/>
      <c r="TYV39" s="78"/>
      <c r="TYW39" s="78"/>
      <c r="TYX39" s="24"/>
      <c r="TYY39" s="26"/>
      <c r="TYZ39" s="22"/>
      <c r="TZA39" s="22"/>
      <c r="TZB39" s="22"/>
      <c r="TZC39" s="22"/>
      <c r="TZD39" s="22"/>
      <c r="TZE39" s="34"/>
      <c r="TZF39" s="35"/>
      <c r="TZG39" s="22"/>
      <c r="TZH39" s="22"/>
      <c r="TZI39" s="22"/>
      <c r="TZJ39" s="35"/>
      <c r="TZK39" s="70"/>
      <c r="TZL39" s="24"/>
      <c r="TZM39" s="78"/>
      <c r="TZN39" s="78"/>
      <c r="TZO39" s="78"/>
      <c r="TZP39" s="78"/>
      <c r="TZQ39" s="24"/>
      <c r="TZR39" s="26"/>
      <c r="TZS39" s="22"/>
      <c r="TZT39" s="22"/>
      <c r="TZU39" s="22"/>
      <c r="TZV39" s="22"/>
      <c r="TZW39" s="22"/>
      <c r="TZX39" s="34"/>
      <c r="TZY39" s="35"/>
      <c r="TZZ39" s="22"/>
      <c r="UAA39" s="22"/>
      <c r="UAB39" s="22"/>
      <c r="UAC39" s="35"/>
      <c r="UAD39" s="70"/>
      <c r="UAE39" s="24"/>
      <c r="UAF39" s="78"/>
      <c r="UAG39" s="78"/>
      <c r="UAH39" s="78"/>
      <c r="UAI39" s="78"/>
      <c r="UAJ39" s="24"/>
      <c r="UAK39" s="26"/>
      <c r="UAL39" s="22"/>
      <c r="UAM39" s="22"/>
      <c r="UAN39" s="22"/>
      <c r="UAO39" s="22"/>
      <c r="UAP39" s="22"/>
      <c r="UAQ39" s="34"/>
      <c r="UAR39" s="35"/>
      <c r="UAS39" s="22"/>
      <c r="UAT39" s="22"/>
      <c r="UAU39" s="22"/>
      <c r="UAV39" s="35"/>
      <c r="UAW39" s="70"/>
      <c r="UAX39" s="24"/>
      <c r="UAY39" s="78"/>
      <c r="UAZ39" s="78"/>
      <c r="UBA39" s="78"/>
      <c r="UBB39" s="78"/>
      <c r="UBC39" s="24"/>
      <c r="UBD39" s="26"/>
      <c r="UBE39" s="22"/>
      <c r="UBF39" s="22"/>
      <c r="UBG39" s="22"/>
      <c r="UBH39" s="22"/>
      <c r="UBI39" s="22"/>
      <c r="UBJ39" s="34"/>
      <c r="UBK39" s="35"/>
      <c r="UBL39" s="22"/>
      <c r="UBM39" s="22"/>
      <c r="UBN39" s="22"/>
      <c r="UBO39" s="35"/>
      <c r="UBP39" s="70"/>
      <c r="UBQ39" s="24"/>
      <c r="UBR39" s="78"/>
      <c r="UBS39" s="78"/>
      <c r="UBT39" s="78"/>
      <c r="UBU39" s="78"/>
      <c r="UBV39" s="24"/>
      <c r="UBW39" s="26"/>
      <c r="UBX39" s="22"/>
      <c r="UBY39" s="22"/>
      <c r="UBZ39" s="22"/>
      <c r="UCA39" s="22"/>
      <c r="UCB39" s="22"/>
      <c r="UCC39" s="34"/>
      <c r="UCD39" s="35"/>
      <c r="UCE39" s="22"/>
      <c r="UCF39" s="22"/>
      <c r="UCG39" s="22"/>
      <c r="UCH39" s="35"/>
      <c r="UCI39" s="70"/>
      <c r="UCJ39" s="24"/>
      <c r="UCK39" s="78"/>
      <c r="UCL39" s="78"/>
      <c r="UCM39" s="78"/>
      <c r="UCN39" s="78"/>
      <c r="UCO39" s="24"/>
      <c r="UCP39" s="26"/>
      <c r="UCQ39" s="22"/>
      <c r="UCR39" s="22"/>
      <c r="UCS39" s="22"/>
      <c r="UCT39" s="22"/>
      <c r="UCU39" s="22"/>
      <c r="UCV39" s="34"/>
      <c r="UCW39" s="35"/>
      <c r="UCX39" s="22"/>
      <c r="UCY39" s="22"/>
      <c r="UCZ39" s="22"/>
      <c r="UDA39" s="35"/>
      <c r="UDB39" s="70"/>
      <c r="UDC39" s="24"/>
      <c r="UDD39" s="78"/>
      <c r="UDE39" s="78"/>
      <c r="UDF39" s="78"/>
      <c r="UDG39" s="78"/>
      <c r="UDH39" s="24"/>
      <c r="UDI39" s="26"/>
      <c r="UDJ39" s="22"/>
      <c r="UDK39" s="22"/>
      <c r="UDL39" s="22"/>
      <c r="UDM39" s="22"/>
      <c r="UDN39" s="22"/>
      <c r="UDO39" s="34"/>
      <c r="UDP39" s="35"/>
      <c r="UDQ39" s="22"/>
      <c r="UDR39" s="22"/>
      <c r="UDS39" s="22"/>
      <c r="UDT39" s="35"/>
      <c r="UDU39" s="70"/>
      <c r="UDV39" s="24"/>
      <c r="UDW39" s="78"/>
      <c r="UDX39" s="78"/>
      <c r="UDY39" s="78"/>
      <c r="UDZ39" s="78"/>
      <c r="UEA39" s="24"/>
      <c r="UEB39" s="26"/>
      <c r="UEC39" s="22"/>
      <c r="UED39" s="22"/>
      <c r="UEE39" s="22"/>
      <c r="UEF39" s="22"/>
      <c r="UEG39" s="22"/>
      <c r="UEH39" s="34"/>
      <c r="UEI39" s="35"/>
      <c r="UEJ39" s="22"/>
      <c r="UEK39" s="22"/>
      <c r="UEL39" s="22"/>
      <c r="UEM39" s="35"/>
      <c r="UEN39" s="70"/>
      <c r="UEO39" s="24"/>
      <c r="UEP39" s="78"/>
      <c r="UEQ39" s="78"/>
      <c r="UER39" s="78"/>
      <c r="UES39" s="78"/>
      <c r="UET39" s="24"/>
      <c r="UEU39" s="26"/>
      <c r="UEV39" s="22"/>
      <c r="UEW39" s="22"/>
      <c r="UEX39" s="22"/>
      <c r="UEY39" s="22"/>
      <c r="UEZ39" s="22"/>
      <c r="UFA39" s="34"/>
      <c r="UFB39" s="35"/>
      <c r="UFC39" s="22"/>
      <c r="UFD39" s="22"/>
      <c r="UFE39" s="22"/>
      <c r="UFF39" s="35"/>
      <c r="UFG39" s="70"/>
      <c r="UFH39" s="24"/>
      <c r="UFI39" s="78"/>
      <c r="UFJ39" s="78"/>
      <c r="UFK39" s="78"/>
      <c r="UFL39" s="78"/>
      <c r="UFM39" s="24"/>
      <c r="UFN39" s="26"/>
      <c r="UFO39" s="22"/>
      <c r="UFP39" s="22"/>
      <c r="UFQ39" s="22"/>
      <c r="UFR39" s="22"/>
      <c r="UFS39" s="22"/>
      <c r="UFT39" s="34"/>
      <c r="UFU39" s="35"/>
      <c r="UFV39" s="22"/>
      <c r="UFW39" s="22"/>
      <c r="UFX39" s="22"/>
      <c r="UFY39" s="35"/>
      <c r="UFZ39" s="70"/>
      <c r="UGA39" s="24"/>
      <c r="UGB39" s="78"/>
      <c r="UGC39" s="78"/>
      <c r="UGD39" s="78"/>
      <c r="UGE39" s="78"/>
      <c r="UGF39" s="24"/>
      <c r="UGG39" s="26"/>
      <c r="UGH39" s="22"/>
      <c r="UGI39" s="22"/>
      <c r="UGJ39" s="22"/>
      <c r="UGK39" s="22"/>
      <c r="UGL39" s="22"/>
      <c r="UGM39" s="34"/>
      <c r="UGN39" s="35"/>
      <c r="UGO39" s="22"/>
      <c r="UGP39" s="22"/>
      <c r="UGQ39" s="22"/>
      <c r="UGR39" s="35"/>
      <c r="UGS39" s="70"/>
      <c r="UGT39" s="24"/>
      <c r="UGU39" s="78"/>
      <c r="UGV39" s="78"/>
      <c r="UGW39" s="78"/>
      <c r="UGX39" s="78"/>
      <c r="UGY39" s="24"/>
      <c r="UGZ39" s="26"/>
      <c r="UHA39" s="22"/>
      <c r="UHB39" s="22"/>
      <c r="UHC39" s="22"/>
      <c r="UHD39" s="22"/>
      <c r="UHE39" s="22"/>
      <c r="UHF39" s="34"/>
      <c r="UHG39" s="35"/>
      <c r="UHH39" s="22"/>
      <c r="UHI39" s="22"/>
      <c r="UHJ39" s="22"/>
      <c r="UHK39" s="35"/>
      <c r="UHL39" s="70"/>
      <c r="UHM39" s="24"/>
      <c r="UHN39" s="78"/>
      <c r="UHO39" s="78"/>
      <c r="UHP39" s="78"/>
      <c r="UHQ39" s="78"/>
      <c r="UHR39" s="24"/>
      <c r="UHS39" s="26"/>
      <c r="UHT39" s="22"/>
      <c r="UHU39" s="22"/>
      <c r="UHV39" s="22"/>
      <c r="UHW39" s="22"/>
      <c r="UHX39" s="22"/>
      <c r="UHY39" s="34"/>
      <c r="UHZ39" s="35"/>
      <c r="UIA39" s="22"/>
      <c r="UIB39" s="22"/>
      <c r="UIC39" s="22"/>
      <c r="UID39" s="35"/>
      <c r="UIE39" s="70"/>
      <c r="UIF39" s="24"/>
      <c r="UIG39" s="78"/>
      <c r="UIH39" s="78"/>
      <c r="UII39" s="78"/>
      <c r="UIJ39" s="78"/>
      <c r="UIK39" s="24"/>
      <c r="UIL39" s="26"/>
      <c r="UIM39" s="22"/>
      <c r="UIN39" s="22"/>
      <c r="UIO39" s="22"/>
      <c r="UIP39" s="22"/>
      <c r="UIQ39" s="22"/>
      <c r="UIR39" s="34"/>
      <c r="UIS39" s="35"/>
      <c r="UIT39" s="22"/>
      <c r="UIU39" s="22"/>
      <c r="UIV39" s="22"/>
      <c r="UIW39" s="35"/>
      <c r="UIX39" s="70"/>
      <c r="UIY39" s="24"/>
      <c r="UIZ39" s="78"/>
      <c r="UJA39" s="78"/>
      <c r="UJB39" s="78"/>
      <c r="UJC39" s="78"/>
      <c r="UJD39" s="24"/>
      <c r="UJE39" s="26"/>
      <c r="UJF39" s="22"/>
      <c r="UJG39" s="22"/>
      <c r="UJH39" s="22"/>
      <c r="UJI39" s="22"/>
      <c r="UJJ39" s="22"/>
      <c r="UJK39" s="34"/>
      <c r="UJL39" s="35"/>
      <c r="UJM39" s="22"/>
      <c r="UJN39" s="22"/>
      <c r="UJO39" s="22"/>
      <c r="UJP39" s="35"/>
      <c r="UJQ39" s="70"/>
      <c r="UJR39" s="24"/>
      <c r="UJS39" s="78"/>
      <c r="UJT39" s="78"/>
      <c r="UJU39" s="78"/>
      <c r="UJV39" s="78"/>
      <c r="UJW39" s="24"/>
      <c r="UJX39" s="26"/>
      <c r="UJY39" s="22"/>
      <c r="UJZ39" s="22"/>
      <c r="UKA39" s="22"/>
      <c r="UKB39" s="22"/>
      <c r="UKC39" s="22"/>
      <c r="UKD39" s="34"/>
      <c r="UKE39" s="35"/>
      <c r="UKF39" s="22"/>
      <c r="UKG39" s="22"/>
      <c r="UKH39" s="22"/>
      <c r="UKI39" s="35"/>
      <c r="UKJ39" s="70"/>
      <c r="UKK39" s="24"/>
      <c r="UKL39" s="78"/>
      <c r="UKM39" s="78"/>
      <c r="UKN39" s="78"/>
      <c r="UKO39" s="78"/>
      <c r="UKP39" s="24"/>
      <c r="UKQ39" s="26"/>
      <c r="UKR39" s="22"/>
      <c r="UKS39" s="22"/>
      <c r="UKT39" s="22"/>
      <c r="UKU39" s="22"/>
      <c r="UKV39" s="22"/>
      <c r="UKW39" s="34"/>
      <c r="UKX39" s="35"/>
      <c r="UKY39" s="22"/>
      <c r="UKZ39" s="22"/>
      <c r="ULA39" s="22"/>
      <c r="ULB39" s="35"/>
      <c r="ULC39" s="70"/>
      <c r="ULD39" s="24"/>
      <c r="ULE39" s="78"/>
      <c r="ULF39" s="78"/>
      <c r="ULG39" s="78"/>
      <c r="ULH39" s="78"/>
      <c r="ULI39" s="24"/>
      <c r="ULJ39" s="26"/>
      <c r="ULK39" s="22"/>
      <c r="ULL39" s="22"/>
      <c r="ULM39" s="22"/>
      <c r="ULN39" s="22"/>
      <c r="ULO39" s="22"/>
      <c r="ULP39" s="34"/>
      <c r="ULQ39" s="35"/>
      <c r="ULR39" s="22"/>
      <c r="ULS39" s="22"/>
      <c r="ULT39" s="22"/>
      <c r="ULU39" s="35"/>
      <c r="ULV39" s="70"/>
      <c r="ULW39" s="24"/>
      <c r="ULX39" s="78"/>
      <c r="ULY39" s="78"/>
      <c r="ULZ39" s="78"/>
      <c r="UMA39" s="78"/>
      <c r="UMB39" s="24"/>
      <c r="UMC39" s="26"/>
      <c r="UMD39" s="22"/>
      <c r="UME39" s="22"/>
      <c r="UMF39" s="22"/>
      <c r="UMG39" s="22"/>
      <c r="UMH39" s="22"/>
      <c r="UMI39" s="34"/>
      <c r="UMJ39" s="35"/>
      <c r="UMK39" s="22"/>
      <c r="UML39" s="22"/>
      <c r="UMM39" s="22"/>
      <c r="UMN39" s="35"/>
      <c r="UMO39" s="70"/>
      <c r="UMP39" s="24"/>
      <c r="UMQ39" s="78"/>
      <c r="UMR39" s="78"/>
      <c r="UMS39" s="78"/>
      <c r="UMT39" s="78"/>
      <c r="UMU39" s="24"/>
      <c r="UMV39" s="26"/>
      <c r="UMW39" s="22"/>
      <c r="UMX39" s="22"/>
      <c r="UMY39" s="22"/>
      <c r="UMZ39" s="22"/>
      <c r="UNA39" s="22"/>
      <c r="UNB39" s="34"/>
      <c r="UNC39" s="35"/>
      <c r="UND39" s="22"/>
      <c r="UNE39" s="22"/>
      <c r="UNF39" s="22"/>
      <c r="UNG39" s="35"/>
      <c r="UNH39" s="70"/>
      <c r="UNI39" s="24"/>
      <c r="UNJ39" s="78"/>
      <c r="UNK39" s="78"/>
      <c r="UNL39" s="78"/>
      <c r="UNM39" s="78"/>
      <c r="UNN39" s="24"/>
      <c r="UNO39" s="26"/>
      <c r="UNP39" s="22"/>
      <c r="UNQ39" s="22"/>
      <c r="UNR39" s="22"/>
      <c r="UNS39" s="22"/>
      <c r="UNT39" s="22"/>
      <c r="UNU39" s="34"/>
      <c r="UNV39" s="35"/>
      <c r="UNW39" s="22"/>
      <c r="UNX39" s="22"/>
      <c r="UNY39" s="22"/>
      <c r="UNZ39" s="35"/>
      <c r="UOA39" s="70"/>
      <c r="UOB39" s="24"/>
      <c r="UOC39" s="78"/>
      <c r="UOD39" s="78"/>
      <c r="UOE39" s="78"/>
      <c r="UOF39" s="78"/>
      <c r="UOG39" s="24"/>
      <c r="UOH39" s="26"/>
      <c r="UOI39" s="22"/>
      <c r="UOJ39" s="22"/>
      <c r="UOK39" s="22"/>
      <c r="UOL39" s="22"/>
      <c r="UOM39" s="22"/>
      <c r="UON39" s="34"/>
      <c r="UOO39" s="35"/>
      <c r="UOP39" s="22"/>
      <c r="UOQ39" s="22"/>
      <c r="UOR39" s="22"/>
      <c r="UOS39" s="35"/>
      <c r="UOT39" s="70"/>
      <c r="UOU39" s="24"/>
      <c r="UOV39" s="78"/>
      <c r="UOW39" s="78"/>
      <c r="UOX39" s="78"/>
      <c r="UOY39" s="78"/>
      <c r="UOZ39" s="24"/>
      <c r="UPA39" s="26"/>
      <c r="UPB39" s="22"/>
      <c r="UPC39" s="22"/>
      <c r="UPD39" s="22"/>
      <c r="UPE39" s="22"/>
      <c r="UPF39" s="22"/>
      <c r="UPG39" s="34"/>
      <c r="UPH39" s="35"/>
      <c r="UPI39" s="22"/>
      <c r="UPJ39" s="22"/>
      <c r="UPK39" s="22"/>
      <c r="UPL39" s="35"/>
      <c r="UPM39" s="70"/>
      <c r="UPN39" s="24"/>
      <c r="UPO39" s="78"/>
      <c r="UPP39" s="78"/>
      <c r="UPQ39" s="78"/>
      <c r="UPR39" s="78"/>
      <c r="UPS39" s="24"/>
      <c r="UPT39" s="26"/>
      <c r="UPU39" s="22"/>
      <c r="UPV39" s="22"/>
      <c r="UPW39" s="22"/>
      <c r="UPX39" s="22"/>
      <c r="UPY39" s="22"/>
      <c r="UPZ39" s="34"/>
      <c r="UQA39" s="35"/>
      <c r="UQB39" s="22"/>
      <c r="UQC39" s="22"/>
      <c r="UQD39" s="22"/>
      <c r="UQE39" s="35"/>
      <c r="UQF39" s="70"/>
      <c r="UQG39" s="24"/>
      <c r="UQH39" s="78"/>
      <c r="UQI39" s="78"/>
      <c r="UQJ39" s="78"/>
      <c r="UQK39" s="78"/>
      <c r="UQL39" s="24"/>
      <c r="UQM39" s="26"/>
      <c r="UQN39" s="22"/>
      <c r="UQO39" s="22"/>
      <c r="UQP39" s="22"/>
      <c r="UQQ39" s="22"/>
      <c r="UQR39" s="22"/>
      <c r="UQS39" s="34"/>
      <c r="UQT39" s="35"/>
      <c r="UQU39" s="22"/>
      <c r="UQV39" s="22"/>
      <c r="UQW39" s="22"/>
      <c r="UQX39" s="35"/>
      <c r="UQY39" s="70"/>
      <c r="UQZ39" s="24"/>
      <c r="URA39" s="78"/>
      <c r="URB39" s="78"/>
      <c r="URC39" s="78"/>
      <c r="URD39" s="78"/>
      <c r="URE39" s="24"/>
      <c r="URF39" s="26"/>
      <c r="URG39" s="22"/>
      <c r="URH39" s="22"/>
      <c r="URI39" s="22"/>
      <c r="URJ39" s="22"/>
      <c r="URK39" s="22"/>
      <c r="URL39" s="34"/>
      <c r="URM39" s="35"/>
      <c r="URN39" s="22"/>
      <c r="URO39" s="22"/>
      <c r="URP39" s="22"/>
      <c r="URQ39" s="35"/>
      <c r="URR39" s="70"/>
      <c r="URS39" s="24"/>
      <c r="URT39" s="78"/>
      <c r="URU39" s="78"/>
      <c r="URV39" s="78"/>
      <c r="URW39" s="78"/>
      <c r="URX39" s="24"/>
      <c r="URY39" s="26"/>
      <c r="URZ39" s="22"/>
      <c r="USA39" s="22"/>
      <c r="USB39" s="22"/>
      <c r="USC39" s="22"/>
      <c r="USD39" s="22"/>
      <c r="USE39" s="34"/>
      <c r="USF39" s="35"/>
      <c r="USG39" s="22"/>
      <c r="USH39" s="22"/>
      <c r="USI39" s="22"/>
      <c r="USJ39" s="35"/>
      <c r="USK39" s="70"/>
      <c r="USL39" s="24"/>
      <c r="USM39" s="78"/>
      <c r="USN39" s="78"/>
      <c r="USO39" s="78"/>
      <c r="USP39" s="78"/>
      <c r="USQ39" s="24"/>
      <c r="USR39" s="26"/>
      <c r="USS39" s="22"/>
      <c r="UST39" s="22"/>
      <c r="USU39" s="22"/>
      <c r="USV39" s="22"/>
      <c r="USW39" s="22"/>
      <c r="USX39" s="34"/>
      <c r="USY39" s="35"/>
      <c r="USZ39" s="22"/>
      <c r="UTA39" s="22"/>
      <c r="UTB39" s="22"/>
      <c r="UTC39" s="35"/>
      <c r="UTD39" s="70"/>
      <c r="UTE39" s="24"/>
      <c r="UTF39" s="78"/>
      <c r="UTG39" s="78"/>
      <c r="UTH39" s="78"/>
      <c r="UTI39" s="78"/>
      <c r="UTJ39" s="24"/>
      <c r="UTK39" s="26"/>
      <c r="UTL39" s="22"/>
      <c r="UTM39" s="22"/>
      <c r="UTN39" s="22"/>
      <c r="UTO39" s="22"/>
      <c r="UTP39" s="22"/>
      <c r="UTQ39" s="34"/>
      <c r="UTR39" s="35"/>
      <c r="UTS39" s="22"/>
      <c r="UTT39" s="22"/>
      <c r="UTU39" s="22"/>
      <c r="UTV39" s="35"/>
      <c r="UTW39" s="70"/>
      <c r="UTX39" s="24"/>
      <c r="UTY39" s="78"/>
      <c r="UTZ39" s="78"/>
      <c r="UUA39" s="78"/>
      <c r="UUB39" s="78"/>
      <c r="UUC39" s="24"/>
      <c r="UUD39" s="26"/>
      <c r="UUE39" s="22"/>
      <c r="UUF39" s="22"/>
      <c r="UUG39" s="22"/>
      <c r="UUH39" s="22"/>
      <c r="UUI39" s="22"/>
      <c r="UUJ39" s="34"/>
      <c r="UUK39" s="35"/>
      <c r="UUL39" s="22"/>
      <c r="UUM39" s="22"/>
      <c r="UUN39" s="22"/>
      <c r="UUO39" s="35"/>
      <c r="UUP39" s="70"/>
      <c r="UUQ39" s="24"/>
      <c r="UUR39" s="78"/>
      <c r="UUS39" s="78"/>
      <c r="UUT39" s="78"/>
      <c r="UUU39" s="78"/>
      <c r="UUV39" s="24"/>
      <c r="UUW39" s="26"/>
      <c r="UUX39" s="22"/>
      <c r="UUY39" s="22"/>
      <c r="UUZ39" s="22"/>
      <c r="UVA39" s="22"/>
      <c r="UVB39" s="22"/>
      <c r="UVC39" s="34"/>
      <c r="UVD39" s="35"/>
      <c r="UVE39" s="22"/>
      <c r="UVF39" s="22"/>
      <c r="UVG39" s="22"/>
      <c r="UVH39" s="35"/>
      <c r="UVI39" s="70"/>
      <c r="UVJ39" s="24"/>
      <c r="UVK39" s="78"/>
      <c r="UVL39" s="78"/>
      <c r="UVM39" s="78"/>
      <c r="UVN39" s="78"/>
      <c r="UVO39" s="24"/>
      <c r="UVP39" s="26"/>
      <c r="UVQ39" s="22"/>
      <c r="UVR39" s="22"/>
      <c r="UVS39" s="22"/>
      <c r="UVT39" s="22"/>
      <c r="UVU39" s="22"/>
      <c r="UVV39" s="34"/>
      <c r="UVW39" s="35"/>
      <c r="UVX39" s="22"/>
      <c r="UVY39" s="22"/>
      <c r="UVZ39" s="22"/>
      <c r="UWA39" s="35"/>
      <c r="UWB39" s="70"/>
      <c r="UWC39" s="24"/>
      <c r="UWD39" s="78"/>
      <c r="UWE39" s="78"/>
      <c r="UWF39" s="78"/>
      <c r="UWG39" s="78"/>
      <c r="UWH39" s="24"/>
      <c r="UWI39" s="26"/>
      <c r="UWJ39" s="22"/>
      <c r="UWK39" s="22"/>
      <c r="UWL39" s="22"/>
      <c r="UWM39" s="22"/>
      <c r="UWN39" s="22"/>
      <c r="UWO39" s="34"/>
      <c r="UWP39" s="35"/>
      <c r="UWQ39" s="22"/>
      <c r="UWR39" s="22"/>
      <c r="UWS39" s="22"/>
      <c r="UWT39" s="35"/>
      <c r="UWU39" s="70"/>
      <c r="UWV39" s="24"/>
      <c r="UWW39" s="78"/>
      <c r="UWX39" s="78"/>
      <c r="UWY39" s="78"/>
      <c r="UWZ39" s="78"/>
      <c r="UXA39" s="24"/>
      <c r="UXB39" s="26"/>
      <c r="UXC39" s="22"/>
      <c r="UXD39" s="22"/>
      <c r="UXE39" s="22"/>
      <c r="UXF39" s="22"/>
      <c r="UXG39" s="22"/>
      <c r="UXH39" s="34"/>
      <c r="UXI39" s="35"/>
      <c r="UXJ39" s="22"/>
      <c r="UXK39" s="22"/>
      <c r="UXL39" s="22"/>
      <c r="UXM39" s="35"/>
      <c r="UXN39" s="70"/>
      <c r="UXO39" s="24"/>
      <c r="UXP39" s="78"/>
      <c r="UXQ39" s="78"/>
      <c r="UXR39" s="78"/>
      <c r="UXS39" s="78"/>
      <c r="UXT39" s="24"/>
      <c r="UXU39" s="26"/>
      <c r="UXV39" s="22"/>
      <c r="UXW39" s="22"/>
      <c r="UXX39" s="22"/>
      <c r="UXY39" s="22"/>
      <c r="UXZ39" s="22"/>
      <c r="UYA39" s="34"/>
      <c r="UYB39" s="35"/>
      <c r="UYC39" s="22"/>
      <c r="UYD39" s="22"/>
      <c r="UYE39" s="22"/>
      <c r="UYF39" s="35"/>
      <c r="UYG39" s="70"/>
      <c r="UYH39" s="24"/>
      <c r="UYI39" s="78"/>
      <c r="UYJ39" s="78"/>
      <c r="UYK39" s="78"/>
      <c r="UYL39" s="78"/>
      <c r="UYM39" s="24"/>
      <c r="UYN39" s="26"/>
      <c r="UYO39" s="22"/>
      <c r="UYP39" s="22"/>
      <c r="UYQ39" s="22"/>
      <c r="UYR39" s="22"/>
      <c r="UYS39" s="22"/>
      <c r="UYT39" s="34"/>
      <c r="UYU39" s="35"/>
      <c r="UYV39" s="22"/>
      <c r="UYW39" s="22"/>
      <c r="UYX39" s="22"/>
      <c r="UYY39" s="35"/>
      <c r="UYZ39" s="70"/>
      <c r="UZA39" s="24"/>
      <c r="UZB39" s="78"/>
      <c r="UZC39" s="78"/>
      <c r="UZD39" s="78"/>
      <c r="UZE39" s="78"/>
      <c r="UZF39" s="24"/>
      <c r="UZG39" s="26"/>
      <c r="UZH39" s="22"/>
      <c r="UZI39" s="22"/>
      <c r="UZJ39" s="22"/>
      <c r="UZK39" s="22"/>
      <c r="UZL39" s="22"/>
      <c r="UZM39" s="34"/>
      <c r="UZN39" s="35"/>
      <c r="UZO39" s="22"/>
      <c r="UZP39" s="22"/>
      <c r="UZQ39" s="22"/>
      <c r="UZR39" s="35"/>
      <c r="UZS39" s="70"/>
      <c r="UZT39" s="24"/>
      <c r="UZU39" s="78"/>
      <c r="UZV39" s="78"/>
      <c r="UZW39" s="78"/>
      <c r="UZX39" s="78"/>
      <c r="UZY39" s="24"/>
      <c r="UZZ39" s="26"/>
      <c r="VAA39" s="22"/>
      <c r="VAB39" s="22"/>
      <c r="VAC39" s="22"/>
      <c r="VAD39" s="22"/>
      <c r="VAE39" s="22"/>
      <c r="VAF39" s="34"/>
      <c r="VAG39" s="35"/>
      <c r="VAH39" s="22"/>
      <c r="VAI39" s="22"/>
      <c r="VAJ39" s="22"/>
      <c r="VAK39" s="35"/>
      <c r="VAL39" s="70"/>
      <c r="VAM39" s="24"/>
      <c r="VAN39" s="78"/>
      <c r="VAO39" s="78"/>
      <c r="VAP39" s="78"/>
      <c r="VAQ39" s="78"/>
      <c r="VAR39" s="24"/>
      <c r="VAS39" s="26"/>
      <c r="VAT39" s="22"/>
      <c r="VAU39" s="22"/>
      <c r="VAV39" s="22"/>
      <c r="VAW39" s="22"/>
      <c r="VAX39" s="22"/>
      <c r="VAY39" s="34"/>
      <c r="VAZ39" s="35"/>
      <c r="VBA39" s="22"/>
      <c r="VBB39" s="22"/>
      <c r="VBC39" s="22"/>
      <c r="VBD39" s="35"/>
      <c r="VBE39" s="70"/>
      <c r="VBF39" s="24"/>
      <c r="VBG39" s="78"/>
      <c r="VBH39" s="78"/>
      <c r="VBI39" s="78"/>
      <c r="VBJ39" s="78"/>
      <c r="VBK39" s="24"/>
      <c r="VBL39" s="26"/>
      <c r="VBM39" s="22"/>
      <c r="VBN39" s="22"/>
      <c r="VBO39" s="22"/>
      <c r="VBP39" s="22"/>
      <c r="VBQ39" s="22"/>
      <c r="VBR39" s="34"/>
      <c r="VBS39" s="35"/>
      <c r="VBT39" s="22"/>
      <c r="VBU39" s="22"/>
      <c r="VBV39" s="22"/>
      <c r="VBW39" s="35"/>
      <c r="VBX39" s="70"/>
      <c r="VBY39" s="24"/>
      <c r="VBZ39" s="78"/>
      <c r="VCA39" s="78"/>
      <c r="VCB39" s="78"/>
      <c r="VCC39" s="78"/>
      <c r="VCD39" s="24"/>
      <c r="VCE39" s="26"/>
      <c r="VCF39" s="22"/>
      <c r="VCG39" s="22"/>
      <c r="VCH39" s="22"/>
      <c r="VCI39" s="22"/>
      <c r="VCJ39" s="22"/>
      <c r="VCK39" s="34"/>
      <c r="VCL39" s="35"/>
      <c r="VCM39" s="22"/>
      <c r="VCN39" s="22"/>
      <c r="VCO39" s="22"/>
      <c r="VCP39" s="35"/>
      <c r="VCQ39" s="70"/>
      <c r="VCR39" s="24"/>
      <c r="VCS39" s="78"/>
      <c r="VCT39" s="78"/>
      <c r="VCU39" s="78"/>
      <c r="VCV39" s="78"/>
      <c r="VCW39" s="24"/>
      <c r="VCX39" s="26"/>
      <c r="VCY39" s="22"/>
      <c r="VCZ39" s="22"/>
      <c r="VDA39" s="22"/>
      <c r="VDB39" s="22"/>
      <c r="VDC39" s="22"/>
      <c r="VDD39" s="34"/>
      <c r="VDE39" s="35"/>
      <c r="VDF39" s="22"/>
      <c r="VDG39" s="22"/>
      <c r="VDH39" s="22"/>
      <c r="VDI39" s="35"/>
      <c r="VDJ39" s="70"/>
      <c r="VDK39" s="24"/>
      <c r="VDL39" s="78"/>
      <c r="VDM39" s="78"/>
      <c r="VDN39" s="78"/>
      <c r="VDO39" s="78"/>
      <c r="VDP39" s="24"/>
      <c r="VDQ39" s="26"/>
      <c r="VDR39" s="22"/>
      <c r="VDS39" s="22"/>
      <c r="VDT39" s="22"/>
      <c r="VDU39" s="22"/>
      <c r="VDV39" s="22"/>
      <c r="VDW39" s="34"/>
      <c r="VDX39" s="35"/>
      <c r="VDY39" s="22"/>
      <c r="VDZ39" s="22"/>
      <c r="VEA39" s="22"/>
      <c r="VEB39" s="35"/>
      <c r="VEC39" s="70"/>
      <c r="VED39" s="24"/>
      <c r="VEE39" s="78"/>
      <c r="VEF39" s="78"/>
      <c r="VEG39" s="78"/>
      <c r="VEH39" s="78"/>
      <c r="VEI39" s="24"/>
      <c r="VEJ39" s="26"/>
      <c r="VEK39" s="22"/>
      <c r="VEL39" s="22"/>
      <c r="VEM39" s="22"/>
      <c r="VEN39" s="22"/>
      <c r="VEO39" s="22"/>
      <c r="VEP39" s="34"/>
      <c r="VEQ39" s="35"/>
      <c r="VER39" s="22"/>
      <c r="VES39" s="22"/>
      <c r="VET39" s="22"/>
      <c r="VEU39" s="35"/>
      <c r="VEV39" s="70"/>
      <c r="VEW39" s="24"/>
      <c r="VEX39" s="78"/>
      <c r="VEY39" s="78"/>
      <c r="VEZ39" s="78"/>
      <c r="VFA39" s="78"/>
      <c r="VFB39" s="24"/>
      <c r="VFC39" s="26"/>
      <c r="VFD39" s="22"/>
      <c r="VFE39" s="22"/>
      <c r="VFF39" s="22"/>
      <c r="VFG39" s="22"/>
      <c r="VFH39" s="22"/>
      <c r="VFI39" s="34"/>
      <c r="VFJ39" s="35"/>
      <c r="VFK39" s="22"/>
      <c r="VFL39" s="22"/>
      <c r="VFM39" s="22"/>
      <c r="VFN39" s="35"/>
      <c r="VFO39" s="70"/>
      <c r="VFP39" s="24"/>
      <c r="VFQ39" s="78"/>
      <c r="VFR39" s="78"/>
      <c r="VFS39" s="78"/>
      <c r="VFT39" s="78"/>
      <c r="VFU39" s="24"/>
      <c r="VFV39" s="26"/>
      <c r="VFW39" s="22"/>
      <c r="VFX39" s="22"/>
      <c r="VFY39" s="22"/>
      <c r="VFZ39" s="22"/>
      <c r="VGA39" s="22"/>
      <c r="VGB39" s="34"/>
      <c r="VGC39" s="35"/>
      <c r="VGD39" s="22"/>
      <c r="VGE39" s="22"/>
      <c r="VGF39" s="22"/>
      <c r="VGG39" s="35"/>
      <c r="VGH39" s="70"/>
      <c r="VGI39" s="24"/>
      <c r="VGJ39" s="78"/>
      <c r="VGK39" s="78"/>
      <c r="VGL39" s="78"/>
      <c r="VGM39" s="78"/>
      <c r="VGN39" s="24"/>
      <c r="VGO39" s="26"/>
      <c r="VGP39" s="22"/>
      <c r="VGQ39" s="22"/>
      <c r="VGR39" s="22"/>
      <c r="VGS39" s="22"/>
      <c r="VGT39" s="22"/>
      <c r="VGU39" s="34"/>
      <c r="VGV39" s="35"/>
      <c r="VGW39" s="22"/>
      <c r="VGX39" s="22"/>
      <c r="VGY39" s="22"/>
      <c r="VGZ39" s="35"/>
      <c r="VHA39" s="70"/>
      <c r="VHB39" s="24"/>
      <c r="VHC39" s="78"/>
      <c r="VHD39" s="78"/>
      <c r="VHE39" s="78"/>
      <c r="VHF39" s="78"/>
      <c r="VHG39" s="24"/>
      <c r="VHH39" s="26"/>
      <c r="VHI39" s="22"/>
      <c r="VHJ39" s="22"/>
      <c r="VHK39" s="22"/>
      <c r="VHL39" s="22"/>
      <c r="VHM39" s="22"/>
      <c r="VHN39" s="34"/>
      <c r="VHO39" s="35"/>
      <c r="VHP39" s="22"/>
      <c r="VHQ39" s="22"/>
      <c r="VHR39" s="22"/>
      <c r="VHS39" s="35"/>
      <c r="VHT39" s="70"/>
      <c r="VHU39" s="24"/>
      <c r="VHV39" s="78"/>
      <c r="VHW39" s="78"/>
      <c r="VHX39" s="78"/>
      <c r="VHY39" s="78"/>
      <c r="VHZ39" s="24"/>
      <c r="VIA39" s="26"/>
      <c r="VIB39" s="22"/>
      <c r="VIC39" s="22"/>
      <c r="VID39" s="22"/>
      <c r="VIE39" s="22"/>
      <c r="VIF39" s="22"/>
      <c r="VIG39" s="34"/>
      <c r="VIH39" s="35"/>
      <c r="VII39" s="22"/>
      <c r="VIJ39" s="22"/>
      <c r="VIK39" s="22"/>
      <c r="VIL39" s="35"/>
      <c r="VIM39" s="70"/>
      <c r="VIN39" s="24"/>
      <c r="VIO39" s="78"/>
      <c r="VIP39" s="78"/>
      <c r="VIQ39" s="78"/>
      <c r="VIR39" s="78"/>
      <c r="VIS39" s="24"/>
      <c r="VIT39" s="26"/>
      <c r="VIU39" s="22"/>
      <c r="VIV39" s="22"/>
      <c r="VIW39" s="22"/>
      <c r="VIX39" s="22"/>
      <c r="VIY39" s="22"/>
      <c r="VIZ39" s="34"/>
      <c r="VJA39" s="35"/>
      <c r="VJB39" s="22"/>
      <c r="VJC39" s="22"/>
      <c r="VJD39" s="22"/>
      <c r="VJE39" s="35"/>
      <c r="VJF39" s="70"/>
      <c r="VJG39" s="24"/>
      <c r="VJH39" s="78"/>
      <c r="VJI39" s="78"/>
      <c r="VJJ39" s="78"/>
      <c r="VJK39" s="78"/>
      <c r="VJL39" s="24"/>
      <c r="VJM39" s="26"/>
      <c r="VJN39" s="22"/>
      <c r="VJO39" s="22"/>
      <c r="VJP39" s="22"/>
      <c r="VJQ39" s="22"/>
      <c r="VJR39" s="22"/>
      <c r="VJS39" s="34"/>
      <c r="VJT39" s="35"/>
      <c r="VJU39" s="22"/>
      <c r="VJV39" s="22"/>
      <c r="VJW39" s="22"/>
      <c r="VJX39" s="35"/>
      <c r="VJY39" s="70"/>
      <c r="VJZ39" s="24"/>
      <c r="VKA39" s="78"/>
      <c r="VKB39" s="78"/>
      <c r="VKC39" s="78"/>
      <c r="VKD39" s="78"/>
      <c r="VKE39" s="24"/>
      <c r="VKF39" s="26"/>
      <c r="VKG39" s="22"/>
      <c r="VKH39" s="22"/>
      <c r="VKI39" s="22"/>
      <c r="VKJ39" s="22"/>
      <c r="VKK39" s="22"/>
      <c r="VKL39" s="34"/>
      <c r="VKM39" s="35"/>
      <c r="VKN39" s="22"/>
      <c r="VKO39" s="22"/>
      <c r="VKP39" s="22"/>
      <c r="VKQ39" s="35"/>
      <c r="VKR39" s="70"/>
      <c r="VKS39" s="24"/>
      <c r="VKT39" s="78"/>
      <c r="VKU39" s="78"/>
      <c r="VKV39" s="78"/>
      <c r="VKW39" s="78"/>
      <c r="VKX39" s="24"/>
      <c r="VKY39" s="26"/>
      <c r="VKZ39" s="22"/>
      <c r="VLA39" s="22"/>
      <c r="VLB39" s="22"/>
      <c r="VLC39" s="22"/>
      <c r="VLD39" s="22"/>
      <c r="VLE39" s="34"/>
      <c r="VLF39" s="35"/>
      <c r="VLG39" s="22"/>
      <c r="VLH39" s="22"/>
      <c r="VLI39" s="22"/>
      <c r="VLJ39" s="35"/>
      <c r="VLK39" s="70"/>
      <c r="VLL39" s="24"/>
      <c r="VLM39" s="78"/>
      <c r="VLN39" s="78"/>
      <c r="VLO39" s="78"/>
      <c r="VLP39" s="78"/>
      <c r="VLQ39" s="24"/>
      <c r="VLR39" s="26"/>
      <c r="VLS39" s="22"/>
      <c r="VLT39" s="22"/>
      <c r="VLU39" s="22"/>
      <c r="VLV39" s="22"/>
      <c r="VLW39" s="22"/>
      <c r="VLX39" s="34"/>
      <c r="VLY39" s="35"/>
      <c r="VLZ39" s="22"/>
      <c r="VMA39" s="22"/>
      <c r="VMB39" s="22"/>
      <c r="VMC39" s="35"/>
      <c r="VMD39" s="70"/>
      <c r="VME39" s="24"/>
      <c r="VMF39" s="78"/>
      <c r="VMG39" s="78"/>
      <c r="VMH39" s="78"/>
      <c r="VMI39" s="78"/>
      <c r="VMJ39" s="24"/>
      <c r="VMK39" s="26"/>
      <c r="VML39" s="22"/>
      <c r="VMM39" s="22"/>
      <c r="VMN39" s="22"/>
      <c r="VMO39" s="22"/>
      <c r="VMP39" s="22"/>
      <c r="VMQ39" s="34"/>
      <c r="VMR39" s="35"/>
      <c r="VMS39" s="22"/>
      <c r="VMT39" s="22"/>
      <c r="VMU39" s="22"/>
      <c r="VMV39" s="35"/>
      <c r="VMW39" s="70"/>
      <c r="VMX39" s="24"/>
      <c r="VMY39" s="78"/>
      <c r="VMZ39" s="78"/>
      <c r="VNA39" s="78"/>
      <c r="VNB39" s="78"/>
      <c r="VNC39" s="24"/>
      <c r="VND39" s="26"/>
      <c r="VNE39" s="22"/>
      <c r="VNF39" s="22"/>
      <c r="VNG39" s="22"/>
      <c r="VNH39" s="22"/>
      <c r="VNI39" s="22"/>
      <c r="VNJ39" s="34"/>
      <c r="VNK39" s="35"/>
      <c r="VNL39" s="22"/>
      <c r="VNM39" s="22"/>
      <c r="VNN39" s="22"/>
      <c r="VNO39" s="35"/>
      <c r="VNP39" s="70"/>
      <c r="VNQ39" s="24"/>
      <c r="VNR39" s="78"/>
      <c r="VNS39" s="78"/>
      <c r="VNT39" s="78"/>
      <c r="VNU39" s="78"/>
      <c r="VNV39" s="24"/>
      <c r="VNW39" s="26"/>
      <c r="VNX39" s="22"/>
      <c r="VNY39" s="22"/>
      <c r="VNZ39" s="22"/>
      <c r="VOA39" s="22"/>
      <c r="VOB39" s="22"/>
      <c r="VOC39" s="34"/>
      <c r="VOD39" s="35"/>
      <c r="VOE39" s="22"/>
      <c r="VOF39" s="22"/>
      <c r="VOG39" s="22"/>
      <c r="VOH39" s="35"/>
      <c r="VOI39" s="70"/>
      <c r="VOJ39" s="24"/>
      <c r="VOK39" s="78"/>
      <c r="VOL39" s="78"/>
      <c r="VOM39" s="78"/>
      <c r="VON39" s="78"/>
      <c r="VOO39" s="24"/>
      <c r="VOP39" s="26"/>
      <c r="VOQ39" s="22"/>
      <c r="VOR39" s="22"/>
      <c r="VOS39" s="22"/>
      <c r="VOT39" s="22"/>
      <c r="VOU39" s="22"/>
      <c r="VOV39" s="34"/>
      <c r="VOW39" s="35"/>
      <c r="VOX39" s="22"/>
      <c r="VOY39" s="22"/>
      <c r="VOZ39" s="22"/>
      <c r="VPA39" s="35"/>
      <c r="VPB39" s="70"/>
      <c r="VPC39" s="24"/>
      <c r="VPD39" s="78"/>
      <c r="VPE39" s="78"/>
      <c r="VPF39" s="78"/>
      <c r="VPG39" s="78"/>
      <c r="VPH39" s="24"/>
      <c r="VPI39" s="26"/>
      <c r="VPJ39" s="22"/>
      <c r="VPK39" s="22"/>
      <c r="VPL39" s="22"/>
      <c r="VPM39" s="22"/>
      <c r="VPN39" s="22"/>
      <c r="VPO39" s="34"/>
      <c r="VPP39" s="35"/>
      <c r="VPQ39" s="22"/>
      <c r="VPR39" s="22"/>
      <c r="VPS39" s="22"/>
      <c r="VPT39" s="35"/>
      <c r="VPU39" s="70"/>
      <c r="VPV39" s="24"/>
      <c r="VPW39" s="78"/>
      <c r="VPX39" s="78"/>
      <c r="VPY39" s="78"/>
      <c r="VPZ39" s="78"/>
      <c r="VQA39" s="24"/>
      <c r="VQB39" s="26"/>
      <c r="VQC39" s="22"/>
      <c r="VQD39" s="22"/>
      <c r="VQE39" s="22"/>
      <c r="VQF39" s="22"/>
      <c r="VQG39" s="22"/>
      <c r="VQH39" s="34"/>
      <c r="VQI39" s="35"/>
      <c r="VQJ39" s="22"/>
      <c r="VQK39" s="22"/>
      <c r="VQL39" s="22"/>
      <c r="VQM39" s="35"/>
      <c r="VQN39" s="70"/>
      <c r="VQO39" s="24"/>
      <c r="VQP39" s="78"/>
      <c r="VQQ39" s="78"/>
      <c r="VQR39" s="78"/>
      <c r="VQS39" s="78"/>
      <c r="VQT39" s="24"/>
      <c r="VQU39" s="26"/>
      <c r="VQV39" s="22"/>
      <c r="VQW39" s="22"/>
      <c r="VQX39" s="22"/>
      <c r="VQY39" s="22"/>
      <c r="VQZ39" s="22"/>
      <c r="VRA39" s="34"/>
      <c r="VRB39" s="35"/>
      <c r="VRC39" s="22"/>
      <c r="VRD39" s="22"/>
      <c r="VRE39" s="22"/>
      <c r="VRF39" s="35"/>
      <c r="VRG39" s="70"/>
      <c r="VRH39" s="24"/>
      <c r="VRI39" s="78"/>
      <c r="VRJ39" s="78"/>
      <c r="VRK39" s="78"/>
      <c r="VRL39" s="78"/>
      <c r="VRM39" s="24"/>
      <c r="VRN39" s="26"/>
      <c r="VRO39" s="22"/>
      <c r="VRP39" s="22"/>
      <c r="VRQ39" s="22"/>
      <c r="VRR39" s="22"/>
      <c r="VRS39" s="22"/>
      <c r="VRT39" s="34"/>
      <c r="VRU39" s="35"/>
      <c r="VRV39" s="22"/>
      <c r="VRW39" s="22"/>
      <c r="VRX39" s="22"/>
      <c r="VRY39" s="35"/>
      <c r="VRZ39" s="70"/>
      <c r="VSA39" s="24"/>
      <c r="VSB39" s="78"/>
      <c r="VSC39" s="78"/>
      <c r="VSD39" s="78"/>
      <c r="VSE39" s="78"/>
      <c r="VSF39" s="24"/>
      <c r="VSG39" s="26"/>
      <c r="VSH39" s="22"/>
      <c r="VSI39" s="22"/>
      <c r="VSJ39" s="22"/>
      <c r="VSK39" s="22"/>
      <c r="VSL39" s="22"/>
      <c r="VSM39" s="34"/>
      <c r="VSN39" s="35"/>
      <c r="VSO39" s="22"/>
      <c r="VSP39" s="22"/>
      <c r="VSQ39" s="22"/>
      <c r="VSR39" s="35"/>
      <c r="VSS39" s="70"/>
      <c r="VST39" s="24"/>
      <c r="VSU39" s="78"/>
      <c r="VSV39" s="78"/>
      <c r="VSW39" s="78"/>
      <c r="VSX39" s="78"/>
      <c r="VSY39" s="24"/>
      <c r="VSZ39" s="26"/>
      <c r="VTA39" s="22"/>
      <c r="VTB39" s="22"/>
      <c r="VTC39" s="22"/>
      <c r="VTD39" s="22"/>
      <c r="VTE39" s="22"/>
      <c r="VTF39" s="34"/>
      <c r="VTG39" s="35"/>
      <c r="VTH39" s="22"/>
      <c r="VTI39" s="22"/>
      <c r="VTJ39" s="22"/>
      <c r="VTK39" s="35"/>
      <c r="VTL39" s="70"/>
      <c r="VTM39" s="24"/>
      <c r="VTN39" s="78"/>
      <c r="VTO39" s="78"/>
      <c r="VTP39" s="78"/>
      <c r="VTQ39" s="78"/>
      <c r="VTR39" s="24"/>
      <c r="VTS39" s="26"/>
      <c r="VTT39" s="22"/>
      <c r="VTU39" s="22"/>
      <c r="VTV39" s="22"/>
      <c r="VTW39" s="22"/>
      <c r="VTX39" s="22"/>
      <c r="VTY39" s="34"/>
      <c r="VTZ39" s="35"/>
      <c r="VUA39" s="22"/>
      <c r="VUB39" s="22"/>
      <c r="VUC39" s="22"/>
      <c r="VUD39" s="35"/>
      <c r="VUE39" s="70"/>
      <c r="VUF39" s="24"/>
      <c r="VUG39" s="78"/>
      <c r="VUH39" s="78"/>
      <c r="VUI39" s="78"/>
      <c r="VUJ39" s="78"/>
      <c r="VUK39" s="24"/>
      <c r="VUL39" s="26"/>
      <c r="VUM39" s="22"/>
      <c r="VUN39" s="22"/>
      <c r="VUO39" s="22"/>
      <c r="VUP39" s="22"/>
      <c r="VUQ39" s="22"/>
      <c r="VUR39" s="34"/>
      <c r="VUS39" s="35"/>
      <c r="VUT39" s="22"/>
      <c r="VUU39" s="22"/>
      <c r="VUV39" s="22"/>
      <c r="VUW39" s="35"/>
      <c r="VUX39" s="70"/>
      <c r="VUY39" s="24"/>
      <c r="VUZ39" s="78"/>
      <c r="VVA39" s="78"/>
      <c r="VVB39" s="78"/>
      <c r="VVC39" s="78"/>
      <c r="VVD39" s="24"/>
      <c r="VVE39" s="26"/>
      <c r="VVF39" s="22"/>
      <c r="VVG39" s="22"/>
      <c r="VVH39" s="22"/>
      <c r="VVI39" s="22"/>
      <c r="VVJ39" s="22"/>
      <c r="VVK39" s="34"/>
      <c r="VVL39" s="35"/>
      <c r="VVM39" s="22"/>
      <c r="VVN39" s="22"/>
      <c r="VVO39" s="22"/>
      <c r="VVP39" s="35"/>
      <c r="VVQ39" s="70"/>
      <c r="VVR39" s="24"/>
      <c r="VVS39" s="78"/>
      <c r="VVT39" s="78"/>
      <c r="VVU39" s="78"/>
      <c r="VVV39" s="78"/>
      <c r="VVW39" s="24"/>
      <c r="VVX39" s="26"/>
      <c r="VVY39" s="22"/>
      <c r="VVZ39" s="22"/>
      <c r="VWA39" s="22"/>
      <c r="VWB39" s="22"/>
      <c r="VWC39" s="22"/>
      <c r="VWD39" s="34"/>
      <c r="VWE39" s="35"/>
      <c r="VWF39" s="22"/>
      <c r="VWG39" s="22"/>
      <c r="VWH39" s="22"/>
      <c r="VWI39" s="35"/>
      <c r="VWJ39" s="70"/>
      <c r="VWK39" s="24"/>
      <c r="VWL39" s="78"/>
      <c r="VWM39" s="78"/>
      <c r="VWN39" s="78"/>
      <c r="VWO39" s="78"/>
      <c r="VWP39" s="24"/>
      <c r="VWQ39" s="26"/>
      <c r="VWR39" s="22"/>
      <c r="VWS39" s="22"/>
      <c r="VWT39" s="22"/>
      <c r="VWU39" s="22"/>
      <c r="VWV39" s="22"/>
      <c r="VWW39" s="34"/>
      <c r="VWX39" s="35"/>
      <c r="VWY39" s="22"/>
      <c r="VWZ39" s="22"/>
      <c r="VXA39" s="22"/>
      <c r="VXB39" s="35"/>
      <c r="VXC39" s="70"/>
      <c r="VXD39" s="24"/>
      <c r="VXE39" s="78"/>
      <c r="VXF39" s="78"/>
      <c r="VXG39" s="78"/>
      <c r="VXH39" s="78"/>
      <c r="VXI39" s="24"/>
      <c r="VXJ39" s="26"/>
      <c r="VXK39" s="22"/>
      <c r="VXL39" s="22"/>
      <c r="VXM39" s="22"/>
      <c r="VXN39" s="22"/>
      <c r="VXO39" s="22"/>
      <c r="VXP39" s="34"/>
      <c r="VXQ39" s="35"/>
      <c r="VXR39" s="22"/>
      <c r="VXS39" s="22"/>
      <c r="VXT39" s="22"/>
      <c r="VXU39" s="35"/>
      <c r="VXV39" s="70"/>
      <c r="VXW39" s="24"/>
      <c r="VXX39" s="78"/>
      <c r="VXY39" s="78"/>
      <c r="VXZ39" s="78"/>
      <c r="VYA39" s="78"/>
      <c r="VYB39" s="24"/>
      <c r="VYC39" s="26"/>
      <c r="VYD39" s="22"/>
      <c r="VYE39" s="22"/>
      <c r="VYF39" s="22"/>
      <c r="VYG39" s="22"/>
      <c r="VYH39" s="22"/>
      <c r="VYI39" s="34"/>
      <c r="VYJ39" s="35"/>
      <c r="VYK39" s="22"/>
      <c r="VYL39" s="22"/>
      <c r="VYM39" s="22"/>
      <c r="VYN39" s="35"/>
      <c r="VYO39" s="70"/>
      <c r="VYP39" s="24"/>
      <c r="VYQ39" s="78"/>
      <c r="VYR39" s="78"/>
      <c r="VYS39" s="78"/>
      <c r="VYT39" s="78"/>
      <c r="VYU39" s="24"/>
      <c r="VYV39" s="26"/>
      <c r="VYW39" s="22"/>
      <c r="VYX39" s="22"/>
      <c r="VYY39" s="22"/>
      <c r="VYZ39" s="22"/>
      <c r="VZA39" s="22"/>
      <c r="VZB39" s="34"/>
      <c r="VZC39" s="35"/>
      <c r="VZD39" s="22"/>
      <c r="VZE39" s="22"/>
      <c r="VZF39" s="22"/>
      <c r="VZG39" s="35"/>
      <c r="VZH39" s="70"/>
      <c r="VZI39" s="24"/>
      <c r="VZJ39" s="78"/>
      <c r="VZK39" s="78"/>
      <c r="VZL39" s="78"/>
      <c r="VZM39" s="78"/>
      <c r="VZN39" s="24"/>
      <c r="VZO39" s="26"/>
      <c r="VZP39" s="22"/>
      <c r="VZQ39" s="22"/>
      <c r="VZR39" s="22"/>
      <c r="VZS39" s="22"/>
      <c r="VZT39" s="22"/>
      <c r="VZU39" s="34"/>
      <c r="VZV39" s="35"/>
      <c r="VZW39" s="22"/>
      <c r="VZX39" s="22"/>
      <c r="VZY39" s="22"/>
      <c r="VZZ39" s="35"/>
      <c r="WAA39" s="70"/>
      <c r="WAB39" s="24"/>
      <c r="WAC39" s="78"/>
      <c r="WAD39" s="78"/>
      <c r="WAE39" s="78"/>
      <c r="WAF39" s="78"/>
      <c r="WAG39" s="24"/>
      <c r="WAH39" s="26"/>
      <c r="WAI39" s="22"/>
      <c r="WAJ39" s="22"/>
      <c r="WAK39" s="22"/>
      <c r="WAL39" s="22"/>
      <c r="WAM39" s="22"/>
      <c r="WAN39" s="34"/>
      <c r="WAO39" s="35"/>
      <c r="WAP39" s="22"/>
      <c r="WAQ39" s="22"/>
      <c r="WAR39" s="22"/>
      <c r="WAS39" s="35"/>
      <c r="WAT39" s="70"/>
      <c r="WAU39" s="24"/>
      <c r="WAV39" s="78"/>
      <c r="WAW39" s="78"/>
      <c r="WAX39" s="78"/>
      <c r="WAY39" s="78"/>
      <c r="WAZ39" s="24"/>
      <c r="WBA39" s="26"/>
      <c r="WBB39" s="22"/>
      <c r="WBC39" s="22"/>
      <c r="WBD39" s="22"/>
      <c r="WBE39" s="22"/>
      <c r="WBF39" s="22"/>
      <c r="WBG39" s="34"/>
      <c r="WBH39" s="35"/>
      <c r="WBI39" s="22"/>
      <c r="WBJ39" s="22"/>
      <c r="WBK39" s="22"/>
      <c r="WBL39" s="35"/>
      <c r="WBM39" s="70"/>
      <c r="WBN39" s="24"/>
      <c r="WBO39" s="78"/>
      <c r="WBP39" s="78"/>
      <c r="WBQ39" s="78"/>
      <c r="WBR39" s="78"/>
      <c r="WBS39" s="24"/>
      <c r="WBT39" s="26"/>
      <c r="WBU39" s="22"/>
      <c r="WBV39" s="22"/>
      <c r="WBW39" s="22"/>
      <c r="WBX39" s="22"/>
      <c r="WBY39" s="22"/>
      <c r="WBZ39" s="34"/>
      <c r="WCA39" s="35"/>
      <c r="WCB39" s="22"/>
      <c r="WCC39" s="22"/>
      <c r="WCD39" s="22"/>
      <c r="WCE39" s="35"/>
      <c r="WCF39" s="70"/>
      <c r="WCG39" s="24"/>
      <c r="WCH39" s="78"/>
      <c r="WCI39" s="78"/>
      <c r="WCJ39" s="78"/>
      <c r="WCK39" s="78"/>
      <c r="WCL39" s="24"/>
      <c r="WCM39" s="26"/>
      <c r="WCN39" s="22"/>
      <c r="WCO39" s="22"/>
      <c r="WCP39" s="22"/>
      <c r="WCQ39" s="22"/>
      <c r="WCR39" s="22"/>
      <c r="WCS39" s="34"/>
      <c r="WCT39" s="35"/>
      <c r="WCU39" s="22"/>
      <c r="WCV39" s="22"/>
      <c r="WCW39" s="22"/>
      <c r="WCX39" s="35"/>
      <c r="WCY39" s="70"/>
      <c r="WCZ39" s="24"/>
      <c r="WDA39" s="78"/>
      <c r="WDB39" s="78"/>
      <c r="WDC39" s="78"/>
      <c r="WDD39" s="78"/>
      <c r="WDE39" s="24"/>
      <c r="WDF39" s="26"/>
      <c r="WDG39" s="22"/>
      <c r="WDH39" s="22"/>
      <c r="WDI39" s="22"/>
      <c r="WDJ39" s="22"/>
      <c r="WDK39" s="22"/>
      <c r="WDL39" s="34"/>
      <c r="WDM39" s="35"/>
      <c r="WDN39" s="22"/>
      <c r="WDO39" s="22"/>
      <c r="WDP39" s="22"/>
      <c r="WDQ39" s="35"/>
      <c r="WDR39" s="70"/>
      <c r="WDS39" s="24"/>
      <c r="WDT39" s="78"/>
      <c r="WDU39" s="78"/>
      <c r="WDV39" s="78"/>
      <c r="WDW39" s="78"/>
      <c r="WDX39" s="24"/>
      <c r="WDY39" s="26"/>
      <c r="WDZ39" s="22"/>
      <c r="WEA39" s="22"/>
      <c r="WEB39" s="22"/>
      <c r="WEC39" s="22"/>
      <c r="WED39" s="22"/>
      <c r="WEE39" s="34"/>
      <c r="WEF39" s="35"/>
      <c r="WEG39" s="22"/>
      <c r="WEH39" s="22"/>
      <c r="WEI39" s="22"/>
      <c r="WEJ39" s="35"/>
      <c r="WEK39" s="70"/>
      <c r="WEL39" s="24"/>
      <c r="WEM39" s="78"/>
      <c r="WEN39" s="78"/>
      <c r="WEO39" s="78"/>
      <c r="WEP39" s="78"/>
      <c r="WEQ39" s="24"/>
      <c r="WER39" s="26"/>
      <c r="WES39" s="22"/>
      <c r="WET39" s="22"/>
      <c r="WEU39" s="22"/>
      <c r="WEV39" s="22"/>
      <c r="WEW39" s="22"/>
      <c r="WEX39" s="34"/>
      <c r="WEY39" s="35"/>
      <c r="WEZ39" s="22"/>
      <c r="WFA39" s="22"/>
      <c r="WFB39" s="22"/>
      <c r="WFC39" s="35"/>
      <c r="WFD39" s="70"/>
      <c r="WFE39" s="24"/>
      <c r="WFF39" s="78"/>
      <c r="WFG39" s="78"/>
      <c r="WFH39" s="78"/>
      <c r="WFI39" s="78"/>
      <c r="WFJ39" s="24"/>
      <c r="WFK39" s="26"/>
      <c r="WFL39" s="22"/>
      <c r="WFM39" s="22"/>
      <c r="WFN39" s="22"/>
      <c r="WFO39" s="22"/>
      <c r="WFP39" s="22"/>
      <c r="WFQ39" s="34"/>
      <c r="WFR39" s="35"/>
      <c r="WFS39" s="22"/>
      <c r="WFT39" s="22"/>
      <c r="WFU39" s="22"/>
      <c r="WFV39" s="35"/>
      <c r="WFW39" s="70"/>
      <c r="WFX39" s="24"/>
      <c r="WFY39" s="78"/>
      <c r="WFZ39" s="78"/>
      <c r="WGA39" s="78"/>
      <c r="WGB39" s="78"/>
      <c r="WGC39" s="24"/>
      <c r="WGD39" s="26"/>
      <c r="WGE39" s="22"/>
      <c r="WGF39" s="22"/>
      <c r="WGG39" s="22"/>
      <c r="WGH39" s="22"/>
      <c r="WGI39" s="22"/>
      <c r="WGJ39" s="34"/>
      <c r="WGK39" s="35"/>
      <c r="WGL39" s="22"/>
      <c r="WGM39" s="22"/>
      <c r="WGN39" s="22"/>
      <c r="WGO39" s="35"/>
      <c r="WGP39" s="70"/>
      <c r="WGQ39" s="24"/>
      <c r="WGR39" s="78"/>
      <c r="WGS39" s="78"/>
      <c r="WGT39" s="78"/>
      <c r="WGU39" s="78"/>
      <c r="WGV39" s="24"/>
      <c r="WGW39" s="26"/>
      <c r="WGX39" s="22"/>
      <c r="WGY39" s="22"/>
      <c r="WGZ39" s="22"/>
      <c r="WHA39" s="22"/>
      <c r="WHB39" s="22"/>
      <c r="WHC39" s="34"/>
      <c r="WHD39" s="35"/>
      <c r="WHE39" s="22"/>
      <c r="WHF39" s="22"/>
      <c r="WHG39" s="22"/>
      <c r="WHH39" s="35"/>
      <c r="WHI39" s="70"/>
      <c r="WHJ39" s="24"/>
      <c r="WHK39" s="78"/>
      <c r="WHL39" s="78"/>
      <c r="WHM39" s="78"/>
      <c r="WHN39" s="78"/>
      <c r="WHO39" s="24"/>
      <c r="WHP39" s="26"/>
      <c r="WHQ39" s="22"/>
      <c r="WHR39" s="22"/>
      <c r="WHS39" s="22"/>
      <c r="WHT39" s="22"/>
      <c r="WHU39" s="22"/>
      <c r="WHV39" s="34"/>
      <c r="WHW39" s="35"/>
      <c r="WHX39" s="22"/>
      <c r="WHY39" s="22"/>
      <c r="WHZ39" s="22"/>
      <c r="WIA39" s="35"/>
      <c r="WIB39" s="70"/>
      <c r="WIC39" s="24"/>
      <c r="WID39" s="78"/>
      <c r="WIE39" s="78"/>
      <c r="WIF39" s="78"/>
      <c r="WIG39" s="78"/>
      <c r="WIH39" s="24"/>
      <c r="WII39" s="26"/>
      <c r="WIJ39" s="22"/>
      <c r="WIK39" s="22"/>
      <c r="WIL39" s="22"/>
      <c r="WIM39" s="22"/>
      <c r="WIN39" s="22"/>
      <c r="WIO39" s="34"/>
      <c r="WIP39" s="35"/>
      <c r="WIQ39" s="22"/>
      <c r="WIR39" s="22"/>
      <c r="WIS39" s="22"/>
      <c r="WIT39" s="35"/>
      <c r="WIU39" s="70"/>
      <c r="WIV39" s="24"/>
      <c r="WIW39" s="78"/>
      <c r="WIX39" s="78"/>
      <c r="WIY39" s="78"/>
      <c r="WIZ39" s="78"/>
      <c r="WJA39" s="24"/>
      <c r="WJB39" s="26"/>
      <c r="WJC39" s="22"/>
      <c r="WJD39" s="22"/>
      <c r="WJE39" s="22"/>
      <c r="WJF39" s="22"/>
      <c r="WJG39" s="22"/>
      <c r="WJH39" s="34"/>
      <c r="WJI39" s="35"/>
      <c r="WJJ39" s="22"/>
      <c r="WJK39" s="22"/>
      <c r="WJL39" s="22"/>
      <c r="WJM39" s="35"/>
      <c r="WJN39" s="70"/>
      <c r="WJO39" s="24"/>
      <c r="WJP39" s="78"/>
      <c r="WJQ39" s="78"/>
      <c r="WJR39" s="78"/>
      <c r="WJS39" s="78"/>
      <c r="WJT39" s="24"/>
      <c r="WJU39" s="26"/>
      <c r="WJV39" s="22"/>
      <c r="WJW39" s="22"/>
      <c r="WJX39" s="22"/>
      <c r="WJY39" s="22"/>
      <c r="WJZ39" s="22"/>
      <c r="WKA39" s="34"/>
      <c r="WKB39" s="35"/>
      <c r="WKC39" s="22"/>
      <c r="WKD39" s="22"/>
      <c r="WKE39" s="22"/>
      <c r="WKF39" s="35"/>
      <c r="WKG39" s="70"/>
      <c r="WKH39" s="24"/>
      <c r="WKI39" s="78"/>
      <c r="WKJ39" s="78"/>
      <c r="WKK39" s="78"/>
      <c r="WKL39" s="78"/>
      <c r="WKM39" s="24"/>
      <c r="WKN39" s="26"/>
      <c r="WKO39" s="22"/>
      <c r="WKP39" s="22"/>
      <c r="WKQ39" s="22"/>
      <c r="WKR39" s="22"/>
      <c r="WKS39" s="22"/>
      <c r="WKT39" s="34"/>
      <c r="WKU39" s="35"/>
      <c r="WKV39" s="22"/>
      <c r="WKW39" s="22"/>
      <c r="WKX39" s="22"/>
      <c r="WKY39" s="35"/>
      <c r="WKZ39" s="70"/>
      <c r="WLA39" s="24"/>
      <c r="WLB39" s="78"/>
      <c r="WLC39" s="78"/>
      <c r="WLD39" s="78"/>
      <c r="WLE39" s="78"/>
      <c r="WLF39" s="24"/>
      <c r="WLG39" s="26"/>
      <c r="WLH39" s="22"/>
      <c r="WLI39" s="22"/>
      <c r="WLJ39" s="22"/>
      <c r="WLK39" s="22"/>
      <c r="WLL39" s="22"/>
      <c r="WLM39" s="34"/>
      <c r="WLN39" s="35"/>
      <c r="WLO39" s="22"/>
      <c r="WLP39" s="22"/>
      <c r="WLQ39" s="22"/>
      <c r="WLR39" s="35"/>
      <c r="WLS39" s="70"/>
      <c r="WLT39" s="24"/>
      <c r="WLU39" s="78"/>
      <c r="WLV39" s="78"/>
      <c r="WLW39" s="78"/>
      <c r="WLX39" s="78"/>
      <c r="WLY39" s="24"/>
      <c r="WLZ39" s="26"/>
      <c r="WMA39" s="22"/>
      <c r="WMB39" s="22"/>
      <c r="WMC39" s="22"/>
      <c r="WMD39" s="22"/>
      <c r="WME39" s="22"/>
      <c r="WMF39" s="34"/>
      <c r="WMG39" s="35"/>
      <c r="WMH39" s="22"/>
      <c r="WMI39" s="22"/>
      <c r="WMJ39" s="22"/>
      <c r="WMK39" s="35"/>
      <c r="WML39" s="70"/>
      <c r="WMM39" s="24"/>
      <c r="WMN39" s="78"/>
      <c r="WMO39" s="78"/>
      <c r="WMP39" s="78"/>
      <c r="WMQ39" s="78"/>
      <c r="WMR39" s="24"/>
      <c r="WMS39" s="26"/>
      <c r="WMT39" s="22"/>
      <c r="WMU39" s="22"/>
      <c r="WMV39" s="22"/>
      <c r="WMW39" s="22"/>
      <c r="WMX39" s="22"/>
      <c r="WMY39" s="34"/>
      <c r="WMZ39" s="35"/>
      <c r="WNA39" s="22"/>
      <c r="WNB39" s="22"/>
      <c r="WNC39" s="22"/>
      <c r="WND39" s="35"/>
      <c r="WNE39" s="70"/>
      <c r="WNF39" s="24"/>
      <c r="WNG39" s="78"/>
      <c r="WNH39" s="78"/>
      <c r="WNI39" s="78"/>
      <c r="WNJ39" s="78"/>
      <c r="WNK39" s="24"/>
      <c r="WNL39" s="26"/>
      <c r="WNM39" s="22"/>
      <c r="WNN39" s="22"/>
      <c r="WNO39" s="22"/>
      <c r="WNP39" s="22"/>
      <c r="WNQ39" s="22"/>
      <c r="WNR39" s="34"/>
      <c r="WNS39" s="35"/>
      <c r="WNT39" s="22"/>
      <c r="WNU39" s="22"/>
      <c r="WNV39" s="22"/>
      <c r="WNW39" s="35"/>
      <c r="WNX39" s="70"/>
      <c r="WNY39" s="24"/>
      <c r="WNZ39" s="78"/>
      <c r="WOA39" s="78"/>
      <c r="WOB39" s="78"/>
      <c r="WOC39" s="78"/>
      <c r="WOD39" s="24"/>
      <c r="WOE39" s="26"/>
      <c r="WOF39" s="22"/>
      <c r="WOG39" s="22"/>
      <c r="WOH39" s="22"/>
      <c r="WOI39" s="22"/>
      <c r="WOJ39" s="22"/>
      <c r="WOK39" s="34"/>
      <c r="WOL39" s="35"/>
      <c r="WOM39" s="22"/>
      <c r="WON39" s="22"/>
      <c r="WOO39" s="22"/>
      <c r="WOP39" s="35"/>
      <c r="WOQ39" s="70"/>
      <c r="WOR39" s="24"/>
      <c r="WOS39" s="78"/>
      <c r="WOT39" s="78"/>
      <c r="WOU39" s="78"/>
      <c r="WOV39" s="78"/>
      <c r="WOW39" s="24"/>
      <c r="WOX39" s="26"/>
      <c r="WOY39" s="22"/>
      <c r="WOZ39" s="22"/>
      <c r="WPA39" s="22"/>
      <c r="WPB39" s="22"/>
      <c r="WPC39" s="22"/>
      <c r="WPD39" s="34"/>
      <c r="WPE39" s="35"/>
      <c r="WPF39" s="22"/>
      <c r="WPG39" s="22"/>
      <c r="WPH39" s="22"/>
      <c r="WPI39" s="35"/>
      <c r="WPJ39" s="70"/>
      <c r="WPK39" s="24"/>
      <c r="WPL39" s="78"/>
      <c r="WPM39" s="78"/>
      <c r="WPN39" s="78"/>
      <c r="WPO39" s="78"/>
      <c r="WPP39" s="24"/>
      <c r="WPQ39" s="26"/>
      <c r="WPR39" s="22"/>
      <c r="WPS39" s="22"/>
      <c r="WPT39" s="22"/>
      <c r="WPU39" s="22"/>
      <c r="WPV39" s="22"/>
      <c r="WPW39" s="34"/>
      <c r="WPX39" s="35"/>
      <c r="WPY39" s="22"/>
      <c r="WPZ39" s="22"/>
      <c r="WQA39" s="22"/>
      <c r="WQB39" s="35"/>
      <c r="WQC39" s="70"/>
      <c r="WQD39" s="24"/>
      <c r="WQE39" s="78"/>
      <c r="WQF39" s="78"/>
      <c r="WQG39" s="78"/>
      <c r="WQH39" s="78"/>
      <c r="WQI39" s="24"/>
      <c r="WQJ39" s="26"/>
      <c r="WQK39" s="22"/>
      <c r="WQL39" s="22"/>
      <c r="WQM39" s="22"/>
      <c r="WQN39" s="22"/>
      <c r="WQO39" s="22"/>
      <c r="WQP39" s="34"/>
      <c r="WQQ39" s="35"/>
      <c r="WQR39" s="22"/>
      <c r="WQS39" s="22"/>
      <c r="WQT39" s="22"/>
      <c r="WQU39" s="35"/>
      <c r="WQV39" s="70"/>
      <c r="WQW39" s="24"/>
      <c r="WQX39" s="78"/>
      <c r="WQY39" s="78"/>
      <c r="WQZ39" s="78"/>
      <c r="WRA39" s="78"/>
      <c r="WRB39" s="24"/>
      <c r="WRC39" s="26"/>
      <c r="WRD39" s="22"/>
      <c r="WRE39" s="22"/>
      <c r="WRF39" s="22"/>
      <c r="WRG39" s="22"/>
      <c r="WRH39" s="22"/>
      <c r="WRI39" s="34"/>
      <c r="WRJ39" s="35"/>
      <c r="WRK39" s="22"/>
      <c r="WRL39" s="22"/>
      <c r="WRM39" s="22"/>
      <c r="WRN39" s="35"/>
      <c r="WRO39" s="70"/>
      <c r="WRP39" s="24"/>
      <c r="WRQ39" s="78"/>
      <c r="WRR39" s="78"/>
      <c r="WRS39" s="78"/>
      <c r="WRT39" s="78"/>
      <c r="WRU39" s="24"/>
      <c r="WRV39" s="26"/>
      <c r="WRW39" s="22"/>
      <c r="WRX39" s="22"/>
      <c r="WRY39" s="22"/>
      <c r="WRZ39" s="22"/>
      <c r="WSA39" s="22"/>
      <c r="WSB39" s="34"/>
      <c r="WSC39" s="35"/>
      <c r="WSD39" s="22"/>
      <c r="WSE39" s="22"/>
      <c r="WSF39" s="22"/>
      <c r="WSG39" s="35"/>
      <c r="WSH39" s="70"/>
      <c r="WSI39" s="24"/>
      <c r="WSJ39" s="78"/>
      <c r="WSK39" s="78"/>
      <c r="WSL39" s="78"/>
      <c r="WSM39" s="78"/>
      <c r="WSN39" s="24"/>
      <c r="WSO39" s="26"/>
      <c r="WSP39" s="22"/>
      <c r="WSQ39" s="22"/>
      <c r="WSR39" s="22"/>
      <c r="WSS39" s="22"/>
      <c r="WST39" s="22"/>
      <c r="WSU39" s="34"/>
      <c r="WSV39" s="35"/>
      <c r="WSW39" s="22"/>
      <c r="WSX39" s="22"/>
      <c r="WSY39" s="22"/>
      <c r="WSZ39" s="35"/>
      <c r="WTA39" s="70"/>
      <c r="WTB39" s="24"/>
      <c r="WTC39" s="78"/>
      <c r="WTD39" s="78"/>
      <c r="WTE39" s="78"/>
      <c r="WTF39" s="78"/>
      <c r="WTG39" s="24"/>
      <c r="WTH39" s="26"/>
      <c r="WTI39" s="22"/>
      <c r="WTJ39" s="22"/>
      <c r="WTK39" s="22"/>
      <c r="WTL39" s="22"/>
      <c r="WTM39" s="22"/>
      <c r="WTN39" s="34"/>
      <c r="WTO39" s="35"/>
      <c r="WTP39" s="22"/>
      <c r="WTQ39" s="22"/>
      <c r="WTR39" s="22"/>
      <c r="WTS39" s="35"/>
      <c r="WTT39" s="70"/>
      <c r="WTU39" s="24"/>
      <c r="WTV39" s="78"/>
      <c r="WTW39" s="78"/>
      <c r="WTX39" s="78"/>
      <c r="WTY39" s="78"/>
      <c r="WTZ39" s="24"/>
      <c r="WUA39" s="26"/>
      <c r="WUB39" s="22"/>
      <c r="WUC39" s="22"/>
      <c r="WUD39" s="22"/>
      <c r="WUE39" s="22"/>
      <c r="WUF39" s="22"/>
      <c r="WUG39" s="34"/>
      <c r="WUH39" s="35"/>
      <c r="WUI39" s="22"/>
      <c r="WUJ39" s="22"/>
      <c r="WUK39" s="22"/>
      <c r="WUL39" s="35"/>
      <c r="WUM39" s="70"/>
      <c r="WUN39" s="24"/>
      <c r="WUO39" s="78"/>
      <c r="WUP39" s="78"/>
      <c r="WUQ39" s="78"/>
      <c r="WUR39" s="78"/>
      <c r="WUS39" s="24"/>
      <c r="WUT39" s="26"/>
      <c r="WUU39" s="22"/>
      <c r="WUV39" s="22"/>
      <c r="WUW39" s="22"/>
      <c r="WUX39" s="22"/>
      <c r="WUY39" s="22"/>
      <c r="WUZ39" s="34"/>
      <c r="WVA39" s="35"/>
      <c r="WVB39" s="22"/>
      <c r="WVC39" s="22"/>
      <c r="WVD39" s="22"/>
      <c r="WVE39" s="35"/>
      <c r="WVF39" s="70"/>
      <c r="WVG39" s="24"/>
      <c r="WVH39" s="78"/>
      <c r="WVI39" s="78"/>
      <c r="WVJ39" s="78"/>
      <c r="WVK39" s="78"/>
      <c r="WVL39" s="24"/>
      <c r="WVM39" s="26"/>
      <c r="WVN39" s="22"/>
      <c r="WVO39" s="22"/>
      <c r="WVP39" s="22"/>
      <c r="WVQ39" s="22"/>
      <c r="WVR39" s="22"/>
      <c r="WVS39" s="34"/>
      <c r="WVT39" s="35"/>
      <c r="WVU39" s="22"/>
      <c r="WVV39" s="22"/>
      <c r="WVW39" s="22"/>
      <c r="WVX39" s="35"/>
      <c r="WVY39" s="70"/>
      <c r="WVZ39" s="24"/>
      <c r="WWA39" s="78"/>
      <c r="WWB39" s="78"/>
      <c r="WWC39" s="78"/>
      <c r="WWD39" s="78"/>
      <c r="WWE39" s="24"/>
      <c r="WWF39" s="26"/>
      <c r="WWG39" s="22"/>
      <c r="WWH39" s="22"/>
      <c r="WWI39" s="22"/>
      <c r="WWJ39" s="22"/>
      <c r="WWK39" s="22"/>
      <c r="WWL39" s="34"/>
      <c r="WWM39" s="35"/>
      <c r="WWN39" s="22"/>
      <c r="WWO39" s="22"/>
      <c r="WWP39" s="22"/>
      <c r="WWQ39" s="35"/>
      <c r="WWR39" s="70"/>
      <c r="WWS39" s="24"/>
      <c r="WWT39" s="78"/>
      <c r="WWU39" s="78"/>
      <c r="WWV39" s="78"/>
      <c r="WWW39" s="78"/>
      <c r="WWX39" s="24"/>
      <c r="WWY39" s="26"/>
      <c r="WWZ39" s="22"/>
      <c r="WXA39" s="22"/>
      <c r="WXB39" s="22"/>
      <c r="WXC39" s="22"/>
      <c r="WXD39" s="22"/>
      <c r="WXE39" s="34"/>
      <c r="WXF39" s="35"/>
      <c r="WXG39" s="22"/>
      <c r="WXH39" s="22"/>
      <c r="WXI39" s="22"/>
      <c r="WXJ39" s="35"/>
      <c r="WXK39" s="70"/>
      <c r="WXL39" s="24"/>
      <c r="WXM39" s="78"/>
      <c r="WXN39" s="78"/>
      <c r="WXO39" s="78"/>
      <c r="WXP39" s="78"/>
      <c r="WXQ39" s="24"/>
      <c r="WXR39" s="26"/>
      <c r="WXS39" s="22"/>
      <c r="WXT39" s="22"/>
      <c r="WXU39" s="22"/>
      <c r="WXV39" s="22"/>
      <c r="WXW39" s="22"/>
      <c r="WXX39" s="34"/>
      <c r="WXY39" s="35"/>
      <c r="WXZ39" s="22"/>
      <c r="WYA39" s="22"/>
      <c r="WYB39" s="22"/>
      <c r="WYC39" s="35"/>
      <c r="WYD39" s="70"/>
      <c r="WYE39" s="24"/>
      <c r="WYF39" s="78"/>
      <c r="WYG39" s="78"/>
      <c r="WYH39" s="78"/>
      <c r="WYI39" s="78"/>
      <c r="WYJ39" s="24"/>
      <c r="WYK39" s="26"/>
      <c r="WYL39" s="22"/>
      <c r="WYM39" s="22"/>
      <c r="WYN39" s="22"/>
      <c r="WYO39" s="22"/>
      <c r="WYP39" s="22"/>
      <c r="WYQ39" s="34"/>
      <c r="WYR39" s="35"/>
      <c r="WYS39" s="22"/>
      <c r="WYT39" s="22"/>
      <c r="WYU39" s="22"/>
      <c r="WYV39" s="35"/>
      <c r="WYW39" s="70"/>
      <c r="WYX39" s="24"/>
      <c r="WYY39" s="78"/>
      <c r="WYZ39" s="78"/>
      <c r="WZA39" s="78"/>
      <c r="WZB39" s="78"/>
      <c r="WZC39" s="24"/>
      <c r="WZD39" s="26"/>
      <c r="WZE39" s="22"/>
      <c r="WZF39" s="22"/>
      <c r="WZG39" s="22"/>
      <c r="WZH39" s="22"/>
      <c r="WZI39" s="22"/>
      <c r="WZJ39" s="34"/>
      <c r="WZK39" s="35"/>
      <c r="WZL39" s="22"/>
      <c r="WZM39" s="22"/>
      <c r="WZN39" s="22"/>
      <c r="WZO39" s="35"/>
      <c r="WZP39" s="70"/>
      <c r="WZQ39" s="24"/>
      <c r="WZR39" s="78"/>
      <c r="WZS39" s="78"/>
      <c r="WZT39" s="78"/>
      <c r="WZU39" s="78"/>
      <c r="WZV39" s="24"/>
      <c r="WZW39" s="26"/>
      <c r="WZX39" s="22"/>
      <c r="WZY39" s="22"/>
      <c r="WZZ39" s="22"/>
      <c r="XAA39" s="22"/>
      <c r="XAB39" s="22"/>
      <c r="XAC39" s="34"/>
      <c r="XAD39" s="35"/>
      <c r="XAE39" s="22"/>
      <c r="XAF39" s="22"/>
      <c r="XAG39" s="22"/>
      <c r="XAH39" s="35"/>
      <c r="XAI39" s="70"/>
      <c r="XAJ39" s="24"/>
      <c r="XAK39" s="78"/>
      <c r="XAL39" s="78"/>
      <c r="XAM39" s="78"/>
      <c r="XAN39" s="78"/>
      <c r="XAO39" s="24"/>
      <c r="XAP39" s="26"/>
      <c r="XAQ39" s="22"/>
      <c r="XAR39" s="22"/>
      <c r="XAS39" s="22"/>
      <c r="XAT39" s="22"/>
      <c r="XAU39" s="22"/>
      <c r="XAV39" s="34"/>
      <c r="XAW39" s="35"/>
      <c r="XAX39" s="22"/>
      <c r="XAY39" s="22"/>
      <c r="XAZ39" s="22"/>
      <c r="XBA39" s="35"/>
      <c r="XBB39" s="70"/>
      <c r="XBC39" s="24"/>
      <c r="XBD39" s="78"/>
      <c r="XBE39" s="78"/>
      <c r="XBF39" s="78"/>
      <c r="XBG39" s="78"/>
      <c r="XBH39" s="24"/>
      <c r="XBI39" s="26"/>
      <c r="XBJ39" s="22"/>
      <c r="XBK39" s="22"/>
      <c r="XBL39" s="22"/>
      <c r="XBM39" s="22"/>
      <c r="XBN39" s="22"/>
      <c r="XBO39" s="34"/>
      <c r="XBP39" s="35"/>
      <c r="XBQ39" s="22"/>
      <c r="XBR39" s="22"/>
      <c r="XBS39" s="22"/>
      <c r="XBT39" s="35"/>
      <c r="XBU39" s="70"/>
      <c r="XBV39" s="24"/>
      <c r="XBW39" s="78"/>
      <c r="XBX39" s="78"/>
      <c r="XBY39" s="78"/>
      <c r="XBZ39" s="78"/>
      <c r="XCA39" s="24"/>
      <c r="XCB39" s="26"/>
      <c r="XCC39" s="22"/>
      <c r="XCD39" s="22"/>
      <c r="XCE39" s="22"/>
      <c r="XCF39" s="22"/>
      <c r="XCG39" s="22"/>
      <c r="XCH39" s="34"/>
      <c r="XCI39" s="35"/>
      <c r="XCJ39" s="22"/>
      <c r="XCK39" s="22"/>
      <c r="XCL39" s="22"/>
      <c r="XCM39" s="35"/>
      <c r="XCN39" s="70"/>
      <c r="XCO39" s="24"/>
      <c r="XCP39" s="78"/>
      <c r="XCQ39" s="78"/>
      <c r="XCR39" s="78"/>
      <c r="XCS39" s="78"/>
      <c r="XCT39" s="24"/>
      <c r="XCU39" s="26"/>
      <c r="XCV39" s="22"/>
      <c r="XCW39" s="22"/>
      <c r="XCX39" s="22"/>
      <c r="XCY39" s="22"/>
      <c r="XCZ39" s="22"/>
      <c r="XDA39" s="34"/>
      <c r="XDB39" s="35"/>
      <c r="XDC39" s="22"/>
      <c r="XDD39" s="22"/>
      <c r="XDE39" s="22"/>
      <c r="XDF39" s="35"/>
      <c r="XDG39" s="70"/>
      <c r="XDH39" s="24"/>
      <c r="XDI39" s="78"/>
      <c r="XDJ39" s="78"/>
      <c r="XDK39" s="78"/>
      <c r="XDL39" s="78"/>
      <c r="XDM39" s="24"/>
      <c r="XDN39" s="26"/>
      <c r="XDO39" s="22"/>
      <c r="XDP39" s="22"/>
      <c r="XDQ39" s="22"/>
      <c r="XDR39" s="22"/>
      <c r="XDS39" s="22"/>
      <c r="XDT39" s="34"/>
      <c r="XDU39" s="35"/>
      <c r="XDV39" s="22"/>
      <c r="XDW39" s="22"/>
      <c r="XDX39" s="22"/>
      <c r="XDY39" s="35"/>
      <c r="XDZ39" s="70"/>
      <c r="XEA39" s="24"/>
      <c r="XEB39" s="78"/>
      <c r="XEC39" s="78"/>
      <c r="XED39" s="78"/>
      <c r="XEE39" s="78"/>
      <c r="XEF39" s="24"/>
      <c r="XEG39" s="26"/>
      <c r="XEH39" s="22"/>
      <c r="XEI39" s="22"/>
      <c r="XEJ39" s="22"/>
      <c r="XEK39" s="22"/>
      <c r="XEL39" s="22"/>
      <c r="XEM39" s="34"/>
      <c r="XEN39" s="35"/>
      <c r="XEO39" s="22"/>
      <c r="XEP39" s="22"/>
      <c r="XEQ39" s="22"/>
      <c r="XER39" s="35"/>
      <c r="XES39" s="70"/>
      <c r="XET39" s="24"/>
      <c r="XEU39" s="78"/>
      <c r="XEV39" s="78"/>
      <c r="XEW39" s="78"/>
      <c r="XEX39" s="78"/>
      <c r="XEY39" s="24"/>
      <c r="XEZ39" s="26"/>
      <c r="XFA39" s="22"/>
      <c r="XFB39" s="22"/>
      <c r="XFC39" s="22"/>
      <c r="XFD39" s="22"/>
    </row>
    <row r="40" spans="2:16384" s="29" customFormat="1" ht="140.25" hidden="1" customHeight="1" x14ac:dyDescent="0.25">
      <c r="B40" s="26" t="s">
        <v>161</v>
      </c>
      <c r="C40" s="22">
        <f>_xlfn.XLOOKUP(T_PA9[[#This Row],[CÓDIGO]],'[2]BASE DE RADICACION 2'!$A$2:$A$668,'[2]BASE DE RADICACION 2'!$B$2:$B$668)</f>
        <v>326</v>
      </c>
      <c r="D40" s="22" t="str">
        <f>_xlfn.XLOOKUP(T_PA9[[#This Row],[CÓDIGO]],'[2]BASE DE RADICACION 2'!$A$2:$A$668,'[2]BASE DE RADICACION 2'!$E$2:$E$668)</f>
        <v>Solicitud de Transacción contrato FEI-INS 139-2022 - Tecnologias Geneticas Ltda.</v>
      </c>
      <c r="E40" s="22">
        <f>_xlfn.XLOOKUP(T_PA9[[#This Row],[CÓDIGO]],'[2]BASE DE RADICACION 2'!$A$2:$A$668,'[2]BASE DE RADICACION 2'!$F$2:$F$668)</f>
        <v>304</v>
      </c>
      <c r="F40" s="22" t="s">
        <v>162</v>
      </c>
      <c r="G40" s="22" t="s">
        <v>163</v>
      </c>
      <c r="H40" s="22" t="str">
        <f>_xlfn.XLOOKUP(T_PA9[[#This Row],[CÓDIGO]],'[2]BASE DE RADICACION 2'!$A$2:$A$668,'[2]BASE DE RADICACION 2'!$M$2:$M$668)</f>
        <v xml:space="preserve">El presente contrato de transacción tiene como finalidad solucionar de forma ágil, rápida y directa las controversias surgidas con ocasión de la ejecución del Contrato de Compraventa N° FEI-INS-139-2022, cuyo objeto consiste en: “Adquisición para el INS, de equipos de laboratorio con certificado de calibración de la ONAC según corresponda, los cuales estarán orientados al almacenamiento y procesamiento de muestras en el marco de los proyectos que se encuentran en cabeza del INS”, en consecuencia, el INSTITUTO y el CONTRATISTA mediante concesiones recíprocas finalizan en forma definitiva  y precaven cualquier conflicto que pueda existir o surja con ocasión de las diferencias y/o presunto incumplimiento relacionado con la ejecución de dicha orden. </v>
      </c>
      <c r="I40" s="35">
        <f>_xlfn.XLOOKUP(T_PA9[[#This Row],[CÓDIGO]],'[2]BASE DE RADICACION 2'!$A$2:$A$668,'[2]BASE DE RADICACION 2'!$C$2:$C$668)</f>
        <v>45014</v>
      </c>
      <c r="J40" s="22" t="s">
        <v>81</v>
      </c>
      <c r="K40" s="22" t="s">
        <v>81</v>
      </c>
      <c r="L40" s="22" t="s">
        <v>126</v>
      </c>
      <c r="M40" s="35">
        <f>_xlfn.XLOOKUP(T_PA9[[#This Row],[CÓDIGO]],'[2]BASE DE RADICACION 2'!$A$2:$A$668,'[2]BASE DE RADICACION 2'!$V$2:$V$668)</f>
        <v>45020</v>
      </c>
      <c r="N40" s="22" t="s">
        <v>164</v>
      </c>
      <c r="O40" s="22" t="str">
        <f>_xlfn.XLOOKUP(T_PA9[[#This Row],[CÓDIGO]],'[2]BASE DE RADICACION 2'!$A$2:$A$668,'[2]BASE DE RADICACION 2'!$N$2:$N$668)</f>
        <v>Transacción</v>
      </c>
      <c r="P40" s="78" t="e">
        <f>_xlfn.XLOOKUP(T_PA9[[#This Row],[CÓDIGO]],'[3]BASE DE RADICACION 2'!$A$2:$A$620,'[3]BASE DE RADICACION 2'!$O$2:$O$620)</f>
        <v>#N/A</v>
      </c>
      <c r="Q40" s="78" t="e">
        <f>_xlfn.XLOOKUP(T_PA9[[#This Row],[CÓDIGO]],'[3]BASE DE RADICACION 2'!$A$2:$A$620,'[3]BASE DE RADICACION 2'!$O$2:$O$620)</f>
        <v>#N/A</v>
      </c>
      <c r="R40" s="78" t="e">
        <f>_xlfn.XLOOKUP(T_PA9[[#This Row],[CÓDIGO]],'[3]BASE DE RADICACION 2'!$A$2:$A$620,'[3]BASE DE RADICACION 2'!$O$2:$O$620)</f>
        <v>#N/A</v>
      </c>
      <c r="S40" s="78"/>
      <c r="T40" s="24" t="s">
        <v>165</v>
      </c>
    </row>
    <row r="41" spans="2:16384" s="39" customFormat="1" ht="63.75" hidden="1" customHeight="1" x14ac:dyDescent="0.25">
      <c r="B41" s="23" t="s">
        <v>166</v>
      </c>
      <c r="C41" s="23">
        <f>_xlfn.XLOOKUP(T_PA9[[#This Row],[CÓDIGO]],'[2]BASE DE RADICACION 2'!$A$2:$A$668,'[2]BASE DE RADICACION 2'!$B$2:$B$668)</f>
        <v>329</v>
      </c>
      <c r="D41" s="23" t="str">
        <f>_xlfn.XLOOKUP(T_PA9[[#This Row],[CÓDIGO]],'[2]BASE DE RADICACION 2'!$A$2:$A$668,'[2]BASE DE RADICACION 2'!$E$2:$E$668)</f>
        <v>Solicitud de contratación Marlene Ordoñez Pereira</v>
      </c>
      <c r="E41" s="23">
        <f>_xlfn.XLOOKUP(T_PA9[[#This Row],[CÓDIGO]],'[2]BASE DE RADICACION 2'!$A$2:$A$668,'[2]BASE DE RADICACION 2'!$F$2:$F$668)</f>
        <v>312</v>
      </c>
      <c r="F41" s="23" t="s">
        <v>167</v>
      </c>
      <c r="G41" s="23" t="s">
        <v>168</v>
      </c>
      <c r="H41" s="23" t="str">
        <f>_xlfn.XLOOKUP(T_PA9[[#This Row],[CÓDIGO]],'[2]BASE DE RADICACION 2'!$A$2:$A$668,'[2]BASE DE RADICACION 2'!$M$2:$M$668)</f>
        <v xml:space="preserve">Apoyar la migración de datos e información asociada a las colecciones biológicas, así como el apoyo en la elaboración de documentos de divulgación del proyecto: “Desarrollo de un sistema de Biobancos como apoyo al desarrollo y la producción científica en el país”, financiado por Minciencias, según contrato No. 825 del 2019. </v>
      </c>
      <c r="I41" s="61">
        <f>_xlfn.XLOOKUP(T_PA9[[#This Row],[CÓDIGO]],'[2]BASE DE RADICACION 2'!$A$2:$A$668,'[2]BASE DE RADICACION 2'!$C$2:$C$668)</f>
        <v>45019</v>
      </c>
      <c r="J41" s="23" t="s">
        <v>137</v>
      </c>
      <c r="K41" s="23" t="s">
        <v>137</v>
      </c>
      <c r="L41" s="23" t="s">
        <v>149</v>
      </c>
      <c r="M41" s="61">
        <f>_xlfn.XLOOKUP(T_PA9[[#This Row],[CÓDIGO]],'[2]BASE DE RADICACION 2'!$A$2:$A$668,'[2]BASE DE RADICACION 2'!$V$2:$V$668)</f>
        <v>45036</v>
      </c>
      <c r="N41" s="23" t="s">
        <v>63</v>
      </c>
      <c r="O41" s="23" t="str">
        <f>_xlfn.XLOOKUP(T_PA9[[#This Row],[CÓDIGO]],'[2]BASE DE RADICACION 2'!$A$2:$A$668,'[2]BASE DE RADICACION 2'!$N$2:$N$668)</f>
        <v>Directa prestación de servicios</v>
      </c>
      <c r="P41" s="80" t="e">
        <f>_xlfn.XLOOKUP(T_PA9[[#This Row],[CÓDIGO]],'[3]BASE DE RADICACION 2'!$A$2:$A$620,'[3]BASE DE RADICACION 2'!$O$2:$O$620)</f>
        <v>#N/A</v>
      </c>
      <c r="Q41" s="80" t="e">
        <f>_xlfn.XLOOKUP(T_PA9[[#This Row],[CÓDIGO]],'[3]BASE DE RADICACION 2'!$A$2:$A$620,'[3]BASE DE RADICACION 2'!$O$2:$O$620)</f>
        <v>#N/A</v>
      </c>
      <c r="R41" s="80" t="s">
        <v>150</v>
      </c>
      <c r="S41" s="80" t="e">
        <f>_xlfn.XLOOKUP(T_PA9[[#This Row],[CÓDIGO]],'[3]BASE DE RADICACION 2'!$A$2:$A$627,'[3]BASE DE RADICACION 2'!$W$2:$W$627)</f>
        <v>#N/A</v>
      </c>
      <c r="T41" s="38" t="s">
        <v>169</v>
      </c>
    </row>
    <row r="42" spans="2:16384" s="29" customFormat="1" ht="51" hidden="1" customHeight="1" x14ac:dyDescent="0.25">
      <c r="B42" s="22" t="s">
        <v>170</v>
      </c>
      <c r="C42" s="22">
        <f>_xlfn.XLOOKUP(T_PA9[[#This Row],[CÓDIGO]],'[2]BASE DE RADICACION 2'!$A$2:$A$668,'[2]BASE DE RADICACION 2'!$B$2:$B$668)</f>
        <v>330</v>
      </c>
      <c r="D42" s="22" t="str">
        <f>_xlfn.XLOOKUP(T_PA9[[#This Row],[CÓDIGO]],'[2]BASE DE RADICACION 2'!$A$2:$A$668,'[2]BASE DE RADICACION 2'!$E$2:$E$668)</f>
        <v>Solicitud de contratación Brayan Steeven Castillo Ramos</v>
      </c>
      <c r="E42" s="22">
        <f>_xlfn.XLOOKUP(T_PA9[[#This Row],[CÓDIGO]],'[2]BASE DE RADICACION 2'!$A$2:$A$668,'[2]BASE DE RADICACION 2'!$F$2:$F$668)</f>
        <v>312</v>
      </c>
      <c r="F42" s="22" t="s">
        <v>167</v>
      </c>
      <c r="G42" s="22" t="s">
        <v>168</v>
      </c>
      <c r="H42" s="22" t="str">
        <f>_xlfn.XLOOKUP(T_PA9[[#This Row],[CÓDIGO]],'[2]BASE DE RADICACION 2'!$A$2:$A$668,'[2]BASE DE RADICACION 2'!$M$2:$M$668)</f>
        <v>Apoyar en la revisión y migración de bases de datos de las diferentes colecciones al softwar de biobancos del proyecto “Desarrollo de un sistema de Biobancos como apoyo al desarrollo y la producción científica en el país”, financiado por Minciencias, según contrato No 825 del 2019.</v>
      </c>
      <c r="I42" s="35">
        <f>_xlfn.XLOOKUP(T_PA9[[#This Row],[CÓDIGO]],'[2]BASE DE RADICACION 2'!$A$2:$A$668,'[2]BASE DE RADICACION 2'!$C$2:$C$668)</f>
        <v>45019</v>
      </c>
      <c r="J42" s="22" t="s">
        <v>137</v>
      </c>
      <c r="K42" s="22" t="s">
        <v>137</v>
      </c>
      <c r="L42" s="22" t="s">
        <v>126</v>
      </c>
      <c r="M42" s="35">
        <f>_xlfn.XLOOKUP(T_PA9[[#This Row],[CÓDIGO]],'[2]BASE DE RADICACION 2'!$A$2:$A$668,'[2]BASE DE RADICACION 2'!$V$2:$V$668)</f>
        <v>45036</v>
      </c>
      <c r="N42" s="22" t="s">
        <v>63</v>
      </c>
      <c r="O42" s="22" t="str">
        <f>_xlfn.XLOOKUP(T_PA9[[#This Row],[CÓDIGO]],'[2]BASE DE RADICACION 2'!$A$2:$A$668,'[2]BASE DE RADICACION 2'!$N$2:$N$668)</f>
        <v>Directa prestación de servicios</v>
      </c>
      <c r="P42" s="78" t="e">
        <f>_xlfn.XLOOKUP(T_PA9[[#This Row],[CÓDIGO]],'[3]BASE DE RADICACION 2'!$A$2:$A$620,'[3]BASE DE RADICACION 2'!$O$2:$O$620)</f>
        <v>#N/A</v>
      </c>
      <c r="Q42" s="78" t="e">
        <f>_xlfn.XLOOKUP(T_PA9[[#This Row],[CÓDIGO]],'[3]BASE DE RADICACION 2'!$A$2:$A$620,'[3]BASE DE RADICACION 2'!$O$2:$O$620)</f>
        <v>#N/A</v>
      </c>
      <c r="R42" s="78" t="e">
        <f>_xlfn.XLOOKUP(T_PA9[[#This Row],[CÓDIGO]],'[3]BASE DE RADICACION 2'!$A$2:$A$620,'[3]BASE DE RADICACION 2'!$O$2:$O$620)</f>
        <v>#N/A</v>
      </c>
      <c r="S42" s="78"/>
      <c r="T42" s="24" t="s">
        <v>169</v>
      </c>
    </row>
    <row r="43" spans="2:16384" s="29" customFormat="1" ht="51" hidden="1" customHeight="1" x14ac:dyDescent="0.25">
      <c r="B43" s="22" t="s">
        <v>171</v>
      </c>
      <c r="C43" s="22">
        <f>_xlfn.XLOOKUP(T_PA9[[#This Row],[CÓDIGO]],'[2]BASE DE RADICACION 2'!$A$2:$A$668,'[2]BASE DE RADICACION 2'!$B$2:$B$668)</f>
        <v>331</v>
      </c>
      <c r="D43" s="22" t="str">
        <f>_xlfn.XLOOKUP(T_PA9[[#This Row],[CÓDIGO]],'[2]BASE DE RADICACION 2'!$A$2:$A$668,'[2]BASE DE RADICACION 2'!$E$2:$E$668)</f>
        <v>Solicitud de contratación Silvia Carolina Figueroa Velandia</v>
      </c>
      <c r="E43" s="22">
        <f>_xlfn.XLOOKUP(T_PA9[[#This Row],[CÓDIGO]],'[2]BASE DE RADICACION 2'!$A$2:$A$668,'[2]BASE DE RADICACION 2'!$F$2:$F$668)</f>
        <v>312</v>
      </c>
      <c r="F43" s="22" t="s">
        <v>167</v>
      </c>
      <c r="G43" s="22" t="s">
        <v>168</v>
      </c>
      <c r="H43" s="22" t="str">
        <f>_xlfn.XLOOKUP(T_PA9[[#This Row],[CÓDIGO]],'[2]BASE DE RADICACION 2'!$A$2:$A$668,'[2]BASE DE RADICACION 2'!$M$2:$M$668)</f>
        <v>Apoyar la clasificación de información, selección, y organización de colecciones biológicas para los grupos de investigación que trabajen con enfermedades transmisibles para la ejecución del contrato No. 825-2019 suscrito entre el INS y MINCIENCIAS.</v>
      </c>
      <c r="I43" s="35">
        <f>_xlfn.XLOOKUP(T_PA9[[#This Row],[CÓDIGO]],'[2]BASE DE RADICACION 2'!$A$2:$A$668,'[2]BASE DE RADICACION 2'!$C$2:$C$668)</f>
        <v>45019</v>
      </c>
      <c r="J43" s="22" t="s">
        <v>137</v>
      </c>
      <c r="K43" s="22" t="s">
        <v>137</v>
      </c>
      <c r="L43" s="22" t="s">
        <v>126</v>
      </c>
      <c r="M43" s="35">
        <f>_xlfn.XLOOKUP(T_PA9[[#This Row],[CÓDIGO]],'[2]BASE DE RADICACION 2'!$A$2:$A$668,'[2]BASE DE RADICACION 2'!$V$2:$V$668)</f>
        <v>45036</v>
      </c>
      <c r="N43" s="22" t="s">
        <v>63</v>
      </c>
      <c r="O43" s="22" t="str">
        <f>_xlfn.XLOOKUP(T_PA9[[#This Row],[CÓDIGO]],'[2]BASE DE RADICACION 2'!$A$2:$A$668,'[2]BASE DE RADICACION 2'!$N$2:$N$668)</f>
        <v>Directa prestación de servicios</v>
      </c>
      <c r="P43" s="78" t="e">
        <f>_xlfn.XLOOKUP(T_PA9[[#This Row],[CÓDIGO]],'[3]BASE DE RADICACION 2'!$A$2:$A$620,'[3]BASE DE RADICACION 2'!$O$2:$O$620)</f>
        <v>#N/A</v>
      </c>
      <c r="Q43" s="78" t="e">
        <f>_xlfn.XLOOKUP(T_PA9[[#This Row],[CÓDIGO]],'[3]BASE DE RADICACION 2'!$A$2:$A$620,'[3]BASE DE RADICACION 2'!$O$2:$O$620)</f>
        <v>#N/A</v>
      </c>
      <c r="R43" s="78" t="e">
        <f>_xlfn.XLOOKUP(T_PA9[[#This Row],[CÓDIGO]],'[3]BASE DE RADICACION 2'!$A$2:$A$620,'[3]BASE DE RADICACION 2'!$O$2:$O$620)</f>
        <v>#N/A</v>
      </c>
      <c r="S43" s="78"/>
      <c r="T43" s="24" t="s">
        <v>169</v>
      </c>
    </row>
    <row r="44" spans="2:16384" s="29" customFormat="1" ht="89.25" hidden="1" x14ac:dyDescent="0.25">
      <c r="B44" s="22" t="s">
        <v>172</v>
      </c>
      <c r="C44" s="22">
        <f>_xlfn.XLOOKUP(T_PA9[[#This Row],[CÓDIGO]],'[2]BASE DE RADICACION 2'!$A$2:$A$668,'[2]BASE DE RADICACION 2'!$B$2:$B$668)</f>
        <v>280</v>
      </c>
      <c r="D44" s="22" t="str">
        <f>_xlfn.XLOOKUP(T_PA9[[#This Row],[CÓDIGO]],'[2]BASE DE RADICACION 2'!$A$2:$A$668,'[2]BASE DE RADICACION 2'!$E$2:$E$668)</f>
        <v>Solicitud contratación Leany Congote Giraldo</v>
      </c>
      <c r="E44" s="22">
        <f>_xlfn.XLOOKUP(T_PA9[[#This Row],[CÓDIGO]],'[2]BASE DE RADICACION 2'!$A$2:$A$668,'[2]BASE DE RADICACION 2'!$F$2:$F$668)</f>
        <v>313</v>
      </c>
      <c r="F44" s="22" t="s">
        <v>167</v>
      </c>
      <c r="G44" s="22" t="s">
        <v>173</v>
      </c>
      <c r="H44" s="22" t="str">
        <f>_xlfn.XLOOKUP(T_PA9[[#This Row],[CÓDIGO]],'[2]BASE DE RADICACION 2'!$A$2:$A$668,'[2]BASE DE RADICACION 2'!$M$2:$M$668)</f>
        <v xml:space="preserve">Apoyar, desde el área de conocimiento de la Epidemiología, la caracterización y asesoría en el diseño y la selección de variables para la construcción del sistema de alerta temprana para la vigilancia del dengue en los municipios de estudio del departamento del Cauca, en el marco del proyecto titulado “Estratificación espacial del dengue basado en la identificación de factores de riesgo: un ensayo piloto en el departamento del Cauca.”. </v>
      </c>
      <c r="I44" s="35">
        <f>_xlfn.XLOOKUP(T_PA9[[#This Row],[CÓDIGO]],'[2]BASE DE RADICACION 2'!$A$2:$A$668,'[2]BASE DE RADICACION 2'!$C$2:$C$668)</f>
        <v>44953</v>
      </c>
      <c r="J44" s="22" t="s">
        <v>62</v>
      </c>
      <c r="K44" s="22" t="s">
        <v>62</v>
      </c>
      <c r="L44" s="22" t="s">
        <v>126</v>
      </c>
      <c r="M44" s="35">
        <f>_xlfn.XLOOKUP(T_PA9[[#This Row],[CÓDIGO]],'[2]BASE DE RADICACION 2'!$A$2:$A$668,'[2]BASE DE RADICACION 2'!$V$2:$V$668)</f>
        <v>44991</v>
      </c>
      <c r="N44" s="22" t="s">
        <v>63</v>
      </c>
      <c r="O44" s="22" t="str">
        <f>_xlfn.XLOOKUP(T_PA9[[#This Row],[CÓDIGO]],'[2]BASE DE RADICACION 2'!$A$2:$A$668,'[2]BASE DE RADICACION 2'!$N$2:$N$668)</f>
        <v>Directa prestación de servicios</v>
      </c>
      <c r="P44" s="78">
        <f>_xlfn.XLOOKUP(T_PA9[[#This Row],[CÓDIGO]],'[3]BASE DE RADICACION 2'!$A$2:$A$620,'[3]BASE DE RADICACION 2'!$O$2:$O$620)</f>
        <v>15000000</v>
      </c>
      <c r="Q44" s="78">
        <v>15000000</v>
      </c>
      <c r="R44" s="78">
        <v>15000000</v>
      </c>
      <c r="S44" s="78"/>
      <c r="T44" s="24" t="s">
        <v>174</v>
      </c>
    </row>
    <row r="45" spans="2:16384" s="29" customFormat="1" ht="76.5" hidden="1" x14ac:dyDescent="0.25">
      <c r="B45" s="22" t="s">
        <v>175</v>
      </c>
      <c r="C45" s="22">
        <f>_xlfn.XLOOKUP(T_PA9[[#This Row],[CÓDIGO]],'[2]BASE DE RADICACION 2'!$A$2:$A$668,'[2]BASE DE RADICACION 2'!$B$2:$B$668)</f>
        <v>318</v>
      </c>
      <c r="D45" s="22" t="str">
        <f>_xlfn.XLOOKUP(T_PA9[[#This Row],[CÓDIGO]],'[2]BASE DE RADICACION 2'!$A$2:$A$668,'[2]BASE DE RADICACION 2'!$E$2:$E$668)</f>
        <v>Solicitud de contratación Maria Camila Lesmes Parra</v>
      </c>
      <c r="E45" s="22">
        <f>_xlfn.XLOOKUP(T_PA9[[#This Row],[CÓDIGO]],'[2]BASE DE RADICACION 2'!$A$2:$A$668,'[2]BASE DE RADICACION 2'!$F$2:$F$668)</f>
        <v>313</v>
      </c>
      <c r="F45" s="22" t="s">
        <v>167</v>
      </c>
      <c r="G45" s="22" t="s">
        <v>173</v>
      </c>
      <c r="H45" s="22" t="str">
        <f>_xlfn.XLOOKUP(T_PA9[[#This Row],[CÓDIGO]],'[2]BASE DE RADICACION 2'!$A$2:$A$668,'[2]BASE DE RADICACION 2'!$M$2:$M$668)</f>
        <v>Apoyo en el análisis de los datos de precipitación y temperatura recolectados con las estaciones meteorológicas en los municipios de Miranda, Patía y Piamonte, Cauca, con el fin de incluir estas variables en el Sistema de Alerta Temprana piloto, del proyecto titulado “Estratificación espacial del dengue basado en la identificación de factores de riesgo: un ensayo piloto en el departamento del Cauca.</v>
      </c>
      <c r="I45" s="35">
        <f>_xlfn.XLOOKUP(T_PA9[[#This Row],[CÓDIGO]],'[2]BASE DE RADICACION 2'!$A$2:$A$668,'[2]BASE DE RADICACION 2'!$C$2:$C$668)</f>
        <v>44986</v>
      </c>
      <c r="J45" s="22" t="s">
        <v>81</v>
      </c>
      <c r="K45" s="22" t="s">
        <v>81</v>
      </c>
      <c r="L45" s="22" t="s">
        <v>126</v>
      </c>
      <c r="M45" s="35">
        <f>_xlfn.XLOOKUP(T_PA9[[#This Row],[CÓDIGO]],'[2]BASE DE RADICACION 2'!$A$2:$A$668,'[2]BASE DE RADICACION 2'!$V$2:$V$668)</f>
        <v>44993</v>
      </c>
      <c r="N45" s="22" t="s">
        <v>63</v>
      </c>
      <c r="O45" s="22" t="str">
        <f>_xlfn.XLOOKUP(T_PA9[[#This Row],[CÓDIGO]],'[2]BASE DE RADICACION 2'!$A$2:$A$668,'[2]BASE DE RADICACION 2'!$N$2:$N$668)</f>
        <v>Directa prestación de servicios</v>
      </c>
      <c r="P45" s="78">
        <f>_xlfn.XLOOKUP(T_PA9[[#This Row],[CÓDIGO]],'[3]BASE DE RADICACION 2'!$A$2:$A$620,'[3]BASE DE RADICACION 2'!$O$2:$O$620)</f>
        <v>10600000</v>
      </c>
      <c r="Q45" s="78">
        <v>10600000</v>
      </c>
      <c r="R45" s="78">
        <v>10600000</v>
      </c>
      <c r="S45" s="78"/>
      <c r="T45" s="24" t="s">
        <v>174</v>
      </c>
    </row>
    <row r="46" spans="2:16384" s="39" customFormat="1" ht="102" hidden="1" customHeight="1" x14ac:dyDescent="0.25">
      <c r="B46" s="23" t="s">
        <v>176</v>
      </c>
      <c r="C46" s="23">
        <f>_xlfn.XLOOKUP(T_PA9[[#This Row],[CÓDIGO]],'[2]BASE DE RADICACION 2'!$A$2:$A$668,'[2]BASE DE RADICACION 2'!$B$2:$B$668)</f>
        <v>323</v>
      </c>
      <c r="D46" s="23" t="str">
        <f>_xlfn.XLOOKUP(T_PA9[[#This Row],[CÓDIGO]],'[2]BASE DE RADICACION 2'!$A$2:$A$668,'[2]BASE DE RADICACION 2'!$E$2:$E$668)</f>
        <v>Solicitud de contratación Diana Alexandra Londoño Barbosa</v>
      </c>
      <c r="E46" s="23">
        <f>_xlfn.XLOOKUP(T_PA9[[#This Row],[CÓDIGO]],'[2]BASE DE RADICACION 2'!$A$2:$A$668,'[2]BASE DE RADICACION 2'!$F$2:$F$668)</f>
        <v>313</v>
      </c>
      <c r="F46" s="23" t="s">
        <v>167</v>
      </c>
      <c r="G46" s="23" t="s">
        <v>173</v>
      </c>
      <c r="H46" s="23" t="str">
        <f>_xlfn.XLOOKUP(T_PA9[[#This Row],[CÓDIGO]],'[2]BASE DE RADICACION 2'!$A$2:$A$668,'[2]BASE DE RADICACION 2'!$M$2:$M$668)</f>
        <v xml:space="preserve">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 </v>
      </c>
      <c r="I46" s="61">
        <f>_xlfn.XLOOKUP(T_PA9[[#This Row],[CÓDIGO]],'[2]BASE DE RADICACION 2'!$A$2:$A$668,'[2]BASE DE RADICACION 2'!$C$2:$C$668)</f>
        <v>45007</v>
      </c>
      <c r="J46" s="23" t="s">
        <v>81</v>
      </c>
      <c r="K46" s="23" t="s">
        <v>81</v>
      </c>
      <c r="L46" s="23" t="s">
        <v>149</v>
      </c>
      <c r="M46" s="61">
        <f>_xlfn.XLOOKUP(T_PA9[[#This Row],[CÓDIGO]],'[2]BASE DE RADICACION 2'!$A$2:$A$668,'[2]BASE DE RADICACION 2'!$V$2:$V$668)</f>
        <v>0</v>
      </c>
      <c r="N46" s="23" t="s">
        <v>63</v>
      </c>
      <c r="O46" s="23" t="str">
        <f>_xlfn.XLOOKUP(T_PA9[[#This Row],[CÓDIGO]],'[2]BASE DE RADICACION 2'!$A$2:$A$668,'[2]BASE DE RADICACION 2'!$N$2:$N$668)</f>
        <v>Directa prestación de servicios</v>
      </c>
      <c r="P46" s="80" t="e">
        <f>_xlfn.XLOOKUP(T_PA9[[#This Row],[CÓDIGO]],'[3]BASE DE RADICACION 2'!$A$2:$A$620,'[3]BASE DE RADICACION 2'!$O$2:$O$620)</f>
        <v>#N/A</v>
      </c>
      <c r="Q46" s="80" t="e">
        <f>_xlfn.XLOOKUP(T_PA9[[#This Row],[CÓDIGO]],'[3]BASE DE RADICACION 2'!$A$2:$A$620,'[3]BASE DE RADICACION 2'!$O$2:$O$620)</f>
        <v>#N/A</v>
      </c>
      <c r="R46" s="80" t="s">
        <v>150</v>
      </c>
      <c r="S46" s="80" t="e">
        <f>_xlfn.XLOOKUP(T_PA9[[#This Row],[CÓDIGO]],'[3]BASE DE RADICACION 2'!$A$2:$A$627,'[3]BASE DE RADICACION 2'!$W$2:$W$627)</f>
        <v>#N/A</v>
      </c>
      <c r="T46" s="38" t="s">
        <v>174</v>
      </c>
    </row>
    <row r="47" spans="2:16384" s="81" customFormat="1" ht="38.25" hidden="1" customHeight="1" x14ac:dyDescent="0.25">
      <c r="B47" s="23" t="s">
        <v>177</v>
      </c>
      <c r="C47" s="23">
        <f>_xlfn.XLOOKUP(T_PA9[[#This Row],[CÓDIGO]],'[2]BASE DE RADICACION 2'!$A$2:$A$668,'[2]BASE DE RADICACION 2'!$B$2:$B$668)</f>
        <v>333</v>
      </c>
      <c r="D47" s="23" t="str">
        <f>_xlfn.XLOOKUP(T_PA9[[#This Row],[CÓDIGO]],'[2]BASE DE RADICACION 2'!$A$2:$A$668,'[2]BASE DE RADICACION 2'!$E$2:$E$668)</f>
        <v>Solicitud de contratación Ximena Castro Martinez</v>
      </c>
      <c r="E47" s="23">
        <f>_xlfn.XLOOKUP(T_PA9[[#This Row],[CÓDIGO]],'[2]BASE DE RADICACION 2'!$A$2:$A$668,'[2]BASE DE RADICACION 2'!$F$2:$F$668)</f>
        <v>320</v>
      </c>
      <c r="F47" s="23" t="s">
        <v>57</v>
      </c>
      <c r="G47" s="23" t="s">
        <v>178</v>
      </c>
      <c r="H47" s="23" t="str">
        <f>_xlfn.XLOOKUP(T_PA9[[#This Row],[CÓDIGO]],'[2]BASE DE RADICACION 2'!$A$2:$A$668,'[2]BASE DE RADICACION 2'!$M$2:$M$668)</f>
        <v xml:space="preserve">Brindar apoyo para el fortalecimiento del sistema de vigilancia en salud pública y las acciones de evaluación en el ámbito hospitalario. </v>
      </c>
      <c r="I47" s="61">
        <f>_xlfn.XLOOKUP(T_PA9[[#This Row],[CÓDIGO]],'[2]BASE DE RADICACION 2'!$A$2:$A$668,'[2]BASE DE RADICACION 2'!$C$2:$C$668)</f>
        <v>45020</v>
      </c>
      <c r="J47" s="23" t="s">
        <v>137</v>
      </c>
      <c r="K47" s="23" t="s">
        <v>137</v>
      </c>
      <c r="L47" s="39" t="s">
        <v>149</v>
      </c>
      <c r="M47" s="61">
        <f>_xlfn.XLOOKUP(T_PA9[[#This Row],[CÓDIGO]],'[2]BASE DE RADICACION 2'!$A$2:$A$668,'[2]BASE DE RADICACION 2'!$V$2:$V$668)</f>
        <v>0</v>
      </c>
      <c r="N47" s="23" t="s">
        <v>63</v>
      </c>
      <c r="O47" s="23" t="str">
        <f>_xlfn.XLOOKUP(T_PA9[[#This Row],[CÓDIGO]],'[2]BASE DE RADICACION 2'!$A$2:$A$668,'[2]BASE DE RADICACION 2'!$N$2:$N$668)</f>
        <v>Directa prestación de servicios</v>
      </c>
      <c r="P47" s="80" t="e">
        <f>_xlfn.XLOOKUP(T_PA9[[#This Row],[CÓDIGO]],'[3]BASE DE RADICACION 2'!$A$2:$A$620,'[3]BASE DE RADICACION 2'!$O$2:$O$620)</f>
        <v>#N/A</v>
      </c>
      <c r="Q47" s="80">
        <v>58543808</v>
      </c>
      <c r="R47" s="80" t="s">
        <v>150</v>
      </c>
      <c r="S47" s="80" t="e">
        <f>_xlfn.XLOOKUP(T_PA9[[#This Row],[CÓDIGO]],'[3]BASE DE RADICACION 2'!$A$2:$A$627,'[3]BASE DE RADICACION 2'!$W$2:$W$627)</f>
        <v>#N/A</v>
      </c>
      <c r="T47" s="38" t="s">
        <v>179</v>
      </c>
    </row>
    <row r="48" spans="2:16384" s="81" customFormat="1" ht="51" hidden="1" customHeight="1" x14ac:dyDescent="0.25">
      <c r="B48" s="23" t="s">
        <v>180</v>
      </c>
      <c r="C48" s="23">
        <f>_xlfn.XLOOKUP(T_PA9[[#This Row],[CÓDIGO]],'[2]BASE DE RADICACION 2'!$A$2:$A$668,'[2]BASE DE RADICACION 2'!$B$2:$B$668)</f>
        <v>334</v>
      </c>
      <c r="D48" s="23" t="str">
        <f>_xlfn.XLOOKUP(T_PA9[[#This Row],[CÓDIGO]],'[2]BASE DE RADICACION 2'!$A$2:$A$668,'[2]BASE DE RADICACION 2'!$E$2:$E$668)</f>
        <v>Solicitud de contratación Edna Carolina Avila Villabona</v>
      </c>
      <c r="E48" s="23">
        <f>_xlfn.XLOOKUP(T_PA9[[#This Row],[CÓDIGO]],'[2]BASE DE RADICACION 2'!$A$2:$A$668,'[2]BASE DE RADICACION 2'!$F$2:$F$668)</f>
        <v>320</v>
      </c>
      <c r="F48" s="23" t="s">
        <v>57</v>
      </c>
      <c r="G48" s="23" t="s">
        <v>178</v>
      </c>
      <c r="H48" s="23" t="str">
        <f>_xlfn.XLOOKUP(T_PA9[[#This Row],[CÓDIGO]],'[2]BASE DE RADICACION 2'!$A$2:$A$668,'[2]BASE DE RADICACION 2'!$M$2:$M$668)</f>
        <v>Brindar apoyo para el fortalecimiento del sistema de vigilancia en salud pública y las acciones de evaluación en el ámbito hospitalario.</v>
      </c>
      <c r="I48" s="61">
        <f>_xlfn.XLOOKUP(T_PA9[[#This Row],[CÓDIGO]],'[2]BASE DE RADICACION 2'!$A$2:$A$668,'[2]BASE DE RADICACION 2'!$C$2:$C$668)</f>
        <v>45020</v>
      </c>
      <c r="J48" s="23" t="s">
        <v>137</v>
      </c>
      <c r="K48" s="23" t="s">
        <v>137</v>
      </c>
      <c r="L48" s="39" t="s">
        <v>149</v>
      </c>
      <c r="M48" s="61">
        <f>_xlfn.XLOOKUP(T_PA9[[#This Row],[CÓDIGO]],'[2]BASE DE RADICACION 2'!$A$2:$A$668,'[2]BASE DE RADICACION 2'!$V$2:$V$668)</f>
        <v>0</v>
      </c>
      <c r="N48" s="23" t="s">
        <v>63</v>
      </c>
      <c r="O48" s="23" t="str">
        <f>_xlfn.XLOOKUP(T_PA9[[#This Row],[CÓDIGO]],'[2]BASE DE RADICACION 2'!$A$2:$A$668,'[2]BASE DE RADICACION 2'!$N$2:$N$668)</f>
        <v>Directa prestación de servicios</v>
      </c>
      <c r="P48" s="80" t="e">
        <f>_xlfn.XLOOKUP(T_PA9[[#This Row],[CÓDIGO]],'[3]BASE DE RADICACION 2'!$A$2:$A$620,'[3]BASE DE RADICACION 2'!$O$2:$O$620)</f>
        <v>#N/A</v>
      </c>
      <c r="Q48" s="80">
        <v>51149384</v>
      </c>
      <c r="R48" s="80" t="s">
        <v>150</v>
      </c>
      <c r="S48" s="80" t="e">
        <f>_xlfn.XLOOKUP(T_PA9[[#This Row],[CÓDIGO]],'[3]BASE DE RADICACION 2'!$A$2:$A$627,'[3]BASE DE RADICACION 2'!$W$2:$W$627)</f>
        <v>#N/A</v>
      </c>
      <c r="T48" s="38" t="s">
        <v>179</v>
      </c>
    </row>
    <row r="49" spans="2:20" s="82" customFormat="1" ht="63.75" hidden="1" x14ac:dyDescent="0.25">
      <c r="B49" s="22" t="s">
        <v>181</v>
      </c>
      <c r="C49" s="22" t="str">
        <f>_xlfn.XLOOKUP(T_PA9[[#This Row],[CÓDIGO]],'[2]BASE DE RADICACION 2'!$A$2:$A$668,'[2]BASE DE RADICACION 2'!$B$2:$B$668)</f>
        <v>319-2</v>
      </c>
      <c r="D49" s="22" t="str">
        <f>_xlfn.XLOOKUP(T_PA9[[#This Row],[CÓDIGO]],'[2]BASE DE RADICACION 2'!$A$2:$A$668,'[2]BASE DE RADICACION 2'!$E$2:$E$668)</f>
        <v xml:space="preserve">Solicitud de contratación proceso subasta inversa
 </v>
      </c>
      <c r="E49" s="22">
        <f>_xlfn.XLOOKUP(T_PA9[[#This Row],[CÓDIGO]],'[2]BASE DE RADICACION 2'!$A$2:$A$668,'[2]BASE DE RADICACION 2'!$F$2:$F$668)</f>
        <v>337</v>
      </c>
      <c r="F49" s="22" t="s">
        <v>182</v>
      </c>
      <c r="G49" s="22" t="s">
        <v>183</v>
      </c>
      <c r="H49" s="22" t="str">
        <f>_xlfn.XLOOKUP(T_PA9[[#This Row],[CÓDIGO]],'[2]BASE DE RADICACION 2'!$A$2:$A$668,'[2]BASE DE RADICACION 2'!$M$2:$M$668)</f>
        <v>Adquisición de hardware, software, servidor y licencias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v>
      </c>
      <c r="I49" s="35">
        <f>_xlfn.XLOOKUP(T_PA9[[#This Row],[CÓDIGO]],'[2]BASE DE RADICACION 2'!$A$2:$A$668,'[2]BASE DE RADICACION 2'!$C$2:$C$668)</f>
        <v>44986</v>
      </c>
      <c r="J49" s="22" t="s">
        <v>81</v>
      </c>
      <c r="K49" s="22" t="s">
        <v>81</v>
      </c>
      <c r="L49" s="22" t="s">
        <v>126</v>
      </c>
      <c r="M49" s="35">
        <f>_xlfn.XLOOKUP(T_PA9[[#This Row],[CÓDIGO]],'[2]BASE DE RADICACION 2'!$A$2:$A$668,'[2]BASE DE RADICACION 2'!$V$2:$V$668)</f>
        <v>45161</v>
      </c>
      <c r="N49" s="22" t="s">
        <v>184</v>
      </c>
      <c r="O49" s="22" t="str">
        <f>_xlfn.XLOOKUP(T_PA9[[#This Row],[CÓDIGO]],'[2]BASE DE RADICACION 2'!$A$2:$A$668,'[2]BASE DE RADICACION 2'!$N$2:$N$668)</f>
        <v>Invitación Subasta Inversa</v>
      </c>
      <c r="P49" s="78">
        <v>1800000000</v>
      </c>
      <c r="Q49" s="78">
        <v>2148259064</v>
      </c>
      <c r="R49" s="78">
        <v>2026099180.3499999</v>
      </c>
      <c r="S49" s="78">
        <f>_xlfn.XLOOKUP(T_PA9[[#This Row],[CÓDIGO]],'[3]BASE DE RADICACION 2'!$A$2:$A$627,'[3]BASE DE RADICACION 2'!$W$2:$W$627)</f>
        <v>0</v>
      </c>
      <c r="T49" s="24" t="s">
        <v>185</v>
      </c>
    </row>
    <row r="50" spans="2:20" s="82" customFormat="1" ht="51" hidden="1" x14ac:dyDescent="0.25">
      <c r="B50" s="22" t="s">
        <v>186</v>
      </c>
      <c r="C50" s="22">
        <f>_xlfn.XLOOKUP(T_PA9[[#This Row],[CÓDIGO]],'[2]BASE DE RADICACION 2'!$A$2:$A$668,'[2]BASE DE RADICACION 2'!$B$2:$B$668)</f>
        <v>377</v>
      </c>
      <c r="D50" s="22" t="str">
        <f>_xlfn.XLOOKUP(T_PA9[[#This Row],[CÓDIGO]],'[2]BASE DE RADICACION 2'!$A$2:$A$668,'[2]BASE DE RADICACION 2'!$E$2:$E$668)</f>
        <v>Solicitud de contratación Yeison Stid Torres Rodríguez</v>
      </c>
      <c r="E50" s="22">
        <f>_xlfn.XLOOKUP(T_PA9[[#This Row],[CÓDIGO]],'[2]BASE DE RADICACION 2'!$A$2:$A$668,'[2]BASE DE RADICACION 2'!$F$2:$F$668)</f>
        <v>322</v>
      </c>
      <c r="F50" s="22" t="s">
        <v>182</v>
      </c>
      <c r="G50" s="22" t="s">
        <v>183</v>
      </c>
      <c r="H50" s="22" t="str">
        <f>_xlfn.XLOOKUP(T_PA9[[#This Row],[CÓDIGO]],'[2]BASE DE RADICACION 2'!$A$2:$A$668,'[2]BASE DE RADICACION 2'!$M$2:$M$668)</f>
        <v>Prestar servicios profesionales para la realización actividades del análisis de espectros proteicos con la tecnología Maldi-Tof y Secuenciación de aislamientos bacterianos causantes de interés en salud pública de los eventos priorizados.</v>
      </c>
      <c r="I50" s="35">
        <f>_xlfn.XLOOKUP(T_PA9[[#This Row],[CÓDIGO]],'[2]BASE DE RADICACION 2'!$A$2:$A$668,'[2]BASE DE RADICACION 2'!$C$2:$C$668)</f>
        <v>45070</v>
      </c>
      <c r="J50" s="22" t="s">
        <v>87</v>
      </c>
      <c r="K50" s="22" t="s">
        <v>87</v>
      </c>
      <c r="L50" s="22" t="s">
        <v>126</v>
      </c>
      <c r="M50" s="35">
        <f>_xlfn.XLOOKUP(T_PA9[[#This Row],[CÓDIGO]],'[2]BASE DE RADICACION 2'!$A$2:$A$668,'[2]BASE DE RADICACION 2'!$V$2:$V$668)</f>
        <v>45119</v>
      </c>
      <c r="N50" s="22" t="s">
        <v>63</v>
      </c>
      <c r="O50" s="22" t="str">
        <f>_xlfn.XLOOKUP(T_PA9[[#This Row],[CÓDIGO]],'[2]BASE DE RADICACION 2'!$A$2:$A$668,'[2]BASE DE RADICACION 2'!$N$2:$N$668)</f>
        <v>Directa prestación de servicios</v>
      </c>
      <c r="P50" s="78">
        <f>_xlfn.XLOOKUP(T_PA9[[#This Row],[CÓDIGO]],'[3]BASE DE RADICACION 2'!$A$2:$A$620,'[3]BASE DE RADICACION 2'!$O$2:$O$620)</f>
        <v>53832000</v>
      </c>
      <c r="Q50" s="78">
        <v>53832000</v>
      </c>
      <c r="R50" s="78">
        <v>53832000</v>
      </c>
      <c r="S50" s="78"/>
      <c r="T50" s="24" t="s">
        <v>185</v>
      </c>
    </row>
    <row r="51" spans="2:20" s="82" customFormat="1" ht="63.75" hidden="1" customHeight="1" x14ac:dyDescent="0.25">
      <c r="B51" s="22" t="s">
        <v>187</v>
      </c>
      <c r="C51" s="22">
        <f>_xlfn.XLOOKUP(T_PA9[[#This Row],[CÓDIGO]],'[2]BASE DE RADICACION 2'!$A$2:$A$668,'[2]BASE DE RADICACION 2'!$B$2:$B$668)</f>
        <v>442</v>
      </c>
      <c r="D51" s="22" t="str">
        <f>_xlfn.XLOOKUP(T_PA9[[#This Row],[CÓDIGO]],'[2]BASE DE RADICACION 2'!$A$2:$A$668,'[2]BASE DE RADICACION 2'!$E$2:$E$668)</f>
        <v>Solicitud de contratación Sandra Patricia Silva Duarte</v>
      </c>
      <c r="E51" s="22">
        <f>_xlfn.XLOOKUP(T_PA9[[#This Row],[CÓDIGO]],'[2]BASE DE RADICACION 2'!$A$2:$A$668,'[2]BASE DE RADICACION 2'!$F$2:$F$668)</f>
        <v>335</v>
      </c>
      <c r="F51" s="22" t="s">
        <v>182</v>
      </c>
      <c r="G51" s="22" t="s">
        <v>188</v>
      </c>
      <c r="H51" s="22" t="str">
        <f>_xlfn.XLOOKUP(T_PA9[[#This Row],[CÓDIGO]],'[2]BASE DE RADICACION 2'!$A$2:$A$668,'[2]BASE DE RADICACION 2'!$M$2:$M$668)</f>
        <v>Brindar apoyo al sistema de alerta temprana, mediante el seguimiento y la gestión de las capacidades para la gestión del riesgo, alerta y respuesta en salud pública a nivel territorial y proporcionar soporte a las actividades de entrenamiento en procesos de preparación y respuesta a nivel subnacional.</v>
      </c>
      <c r="I51" s="35">
        <f>_xlfn.XLOOKUP(T_PA9[[#This Row],[CÓDIGO]],'[2]BASE DE RADICACION 2'!$A$2:$A$668,'[2]BASE DE RADICACION 2'!$C$2:$C$668)</f>
        <v>45138</v>
      </c>
      <c r="J51" s="22" t="s">
        <v>146</v>
      </c>
      <c r="K51" s="22" t="s">
        <v>146</v>
      </c>
      <c r="L51" s="22" t="s">
        <v>126</v>
      </c>
      <c r="M51" s="35">
        <f>_xlfn.XLOOKUP(T_PA9[[#This Row],[CÓDIGO]],'[2]BASE DE RADICACION 2'!$A$2:$A$668,'[2]BASE DE RADICACION 2'!$V$2:$V$668)</f>
        <v>45163</v>
      </c>
      <c r="N51" s="22" t="s">
        <v>63</v>
      </c>
      <c r="O51" s="22" t="str">
        <f>_xlfn.XLOOKUP(T_PA9[[#This Row],[CÓDIGO]],'[2]BASE DE RADICACION 2'!$A$2:$A$668,'[2]BASE DE RADICACION 2'!$N$2:$N$668)</f>
        <v>Directa prestación de servicios</v>
      </c>
      <c r="P51" s="78" t="e">
        <f>_xlfn.XLOOKUP(T_PA9[[#This Row],[CÓDIGO]],'[3]BASE DE RADICACION 2'!$A$2:$A$620,'[3]BASE DE RADICACION 2'!$O$2:$O$620)</f>
        <v>#N/A</v>
      </c>
      <c r="Q51" s="78">
        <v>52122336</v>
      </c>
      <c r="R51" s="78">
        <v>52122336</v>
      </c>
      <c r="S51" s="78"/>
      <c r="T51" s="24" t="s">
        <v>185</v>
      </c>
    </row>
    <row r="52" spans="2:20" s="82" customFormat="1" ht="51" x14ac:dyDescent="0.25">
      <c r="B52" s="22" t="s">
        <v>189</v>
      </c>
      <c r="C52" s="22">
        <f>_xlfn.XLOOKUP(T_PA9[[#This Row],[CÓDIGO]],'[2]BASE DE RADICACION 2'!$A$2:$A$668,'[2]BASE DE RADICACION 2'!$B$2:$B$668)</f>
        <v>531</v>
      </c>
      <c r="D52" s="22" t="str">
        <f>_xlfn.XLOOKUP(T_PA9[[#This Row],[CÓDIGO]],'[2]BASE DE RADICACION 2'!$A$2:$A$668,'[2]BASE DE RADICACION 2'!$E$2:$E$668)</f>
        <v>Solicitud de contratación Carlos Alberto Hernández Londoño</v>
      </c>
      <c r="E52" s="22" t="str">
        <f>_xlfn.XLOOKUP(T_PA9[[#This Row],[CÓDIGO]],'[2]BASE DE RADICACION 2'!$A$2:$A$668,'[2]BASE DE RADICACION 2'!$F$2:$F$668)</f>
        <v>335-372</v>
      </c>
      <c r="F52" s="22" t="s">
        <v>182</v>
      </c>
      <c r="G52" s="22" t="s">
        <v>183</v>
      </c>
      <c r="H52" s="22" t="str">
        <f>_xlfn.XLOOKUP(T_PA9[[#This Row],[CÓDIGO]],'[2]BASE DE RADICACION 2'!$A$2:$A$668,'[2]BASE DE RADICACION 2'!$M$2:$M$668)</f>
        <v>Apoyar las actividades de seguimiento al sistema de alerta temprana y mecanismo de disponibilidad y respuesta del grupo de gestión del riesgo y respuesta inmediata, así como la continuidad de los procesos de transferencia a los niveles subnacionales en la caja de herramientas.</v>
      </c>
      <c r="I52" s="35">
        <f>_xlfn.XLOOKUP(T_PA9[[#This Row],[CÓDIGO]],'[2]BASE DE RADICACION 2'!$A$2:$A$668,'[2]BASE DE RADICACION 2'!$C$2:$C$668)</f>
        <v>45233</v>
      </c>
      <c r="J52" s="22" t="s">
        <v>146</v>
      </c>
      <c r="K52" s="22" t="s">
        <v>156</v>
      </c>
      <c r="L52" s="22" t="s">
        <v>126</v>
      </c>
      <c r="M52" s="35">
        <f>_xlfn.XLOOKUP(T_PA9[[#This Row],[CÓDIGO]],'[2]BASE DE RADICACION 2'!$A$2:$A$668,'[2]BASE DE RADICACION 2'!$V$2:$V$668)</f>
        <v>45270</v>
      </c>
      <c r="N52" s="22" t="s">
        <v>63</v>
      </c>
      <c r="O52" s="22" t="str">
        <f>_xlfn.XLOOKUP(T_PA9[[#This Row],[CÓDIGO]],'[2]BASE DE RADICACION 2'!$A$2:$A$668,'[2]BASE DE RADICACION 2'!$N$2:$N$668)</f>
        <v>Directa prestación de servicios</v>
      </c>
      <c r="P52" s="78">
        <v>54380000</v>
      </c>
      <c r="Q52" s="78">
        <v>104244000</v>
      </c>
      <c r="R52" s="78">
        <v>104244000</v>
      </c>
      <c r="S52" s="78"/>
      <c r="T52" s="24" t="s">
        <v>185</v>
      </c>
    </row>
    <row r="53" spans="2:20" s="82" customFormat="1" ht="51" hidden="1" x14ac:dyDescent="0.25">
      <c r="B53" s="22" t="s">
        <v>192</v>
      </c>
      <c r="C53" s="22">
        <f>_xlfn.XLOOKUP(T_PA9[[#This Row],[CÓDIGO]],'[2]BASE DE RADICACION 2'!$A$2:$A$668,'[2]BASE DE RADICACION 2'!$B$2:$B$668)</f>
        <v>383</v>
      </c>
      <c r="D53" s="22" t="str">
        <f>_xlfn.XLOOKUP(T_PA9[[#This Row],[CÓDIGO]],'[2]BASE DE RADICACION 2'!$A$2:$A$668,'[2]BASE DE RADICACION 2'!$E$2:$E$668)</f>
        <v>Solicitud proceso invitación cuantía menor - Sistema de sonido</v>
      </c>
      <c r="E53" s="22">
        <f>_xlfn.XLOOKUP(T_PA9[[#This Row],[CÓDIGO]],'[2]BASE DE RADICACION 2'!$A$2:$A$668,'[2]BASE DE RADICACION 2'!$F$2:$F$668)</f>
        <v>335</v>
      </c>
      <c r="F53" s="22" t="s">
        <v>182</v>
      </c>
      <c r="G53" s="22" t="s">
        <v>188</v>
      </c>
      <c r="H53" s="22" t="str">
        <f>_xlfn.XLOOKUP(T_PA9[[#This Row],[CÓDIGO]],'[2]BASE DE RADICACION 2'!$A$2:$A$668,'[2]BASE DE RADICACION 2'!$M$2:$M$668)</f>
        <v>Adquisición de un sistema de sonido, necesario para la ejecución del proyecto “Sostenibilidad de la etapa desarrollo del Instituto Nacional de Salud de Colombia en respuesta a emergencias de salud pública y su desarrollo como centro de excelencia para américa latina.”</v>
      </c>
      <c r="I53" s="35">
        <f>_xlfn.XLOOKUP(T_PA9[[#This Row],[CÓDIGO]],'[2]BASE DE RADICACION 2'!$A$2:$A$668,'[2]BASE DE RADICACION 2'!$C$2:$C$668)</f>
        <v>45075</v>
      </c>
      <c r="J53" s="22" t="s">
        <v>87</v>
      </c>
      <c r="K53" s="22" t="s">
        <v>87</v>
      </c>
      <c r="L53" s="22" t="s">
        <v>126</v>
      </c>
      <c r="M53" s="35">
        <f>_xlfn.XLOOKUP(T_PA9[[#This Row],[CÓDIGO]],'[2]BASE DE RADICACION 2'!$A$2:$A$668,'[2]BASE DE RADICACION 2'!$V$2:$V$668)</f>
        <v>45177</v>
      </c>
      <c r="N53" s="22" t="s">
        <v>193</v>
      </c>
      <c r="O53" s="22" t="str">
        <f>_xlfn.XLOOKUP(T_PA9[[#This Row],[CÓDIGO]],'[2]BASE DE RADICACION 2'!$A$2:$A$668,'[2]BASE DE RADICACION 2'!$N$2:$N$668)</f>
        <v>Invitación Cuantía Inferior (50)</v>
      </c>
      <c r="P53" s="78">
        <f>_xlfn.XLOOKUP(T_PA9[[#This Row],[CÓDIGO]],'[3]BASE DE RADICACION 2'!$A$2:$A$620,'[3]BASE DE RADICACION 2'!$O$2:$O$620)</f>
        <v>31000000</v>
      </c>
      <c r="Q53" s="78">
        <v>31000000</v>
      </c>
      <c r="R53" s="78">
        <v>31000000</v>
      </c>
      <c r="S53" s="78"/>
      <c r="T53" s="24" t="s">
        <v>185</v>
      </c>
    </row>
    <row r="54" spans="2:20" s="82" customFormat="1" ht="127.5" x14ac:dyDescent="0.25">
      <c r="B54" s="22" t="s">
        <v>194</v>
      </c>
      <c r="C54" s="22">
        <f>_xlfn.XLOOKUP(T_PA9[[#This Row],[CÓDIGO]],'[2]BASE DE RADICACION 2'!$A$2:$A$668,'[2]BASE DE RADICACION 2'!$B$2:$B$668)</f>
        <v>445</v>
      </c>
      <c r="D54" s="22" t="str">
        <f>_xlfn.XLOOKUP(T_PA9[[#This Row],[CÓDIGO]],'[2]BASE DE RADICACION 2'!$A$2:$A$668,'[2]BASE DE RADICACION 2'!$E$2:$E$668)</f>
        <v>Solicitud de contratación CREAMOS COLOMBIA</v>
      </c>
      <c r="E54" s="22">
        <f>_xlfn.XLOOKUP(T_PA9[[#This Row],[CÓDIGO]],'[2]BASE DE RADICACION 2'!$A$2:$A$668,'[2]BASE DE RADICACION 2'!$F$2:$F$668)</f>
        <v>335</v>
      </c>
      <c r="F54" s="22" t="s">
        <v>182</v>
      </c>
      <c r="G54" s="22" t="s">
        <v>183</v>
      </c>
      <c r="H54" s="22" t="str">
        <f>_xlfn.XLOOKUP(T_PA9[[#This Row],[CÓDIGO]],'[2]BASE DE RADICACION 2'!$A$2:$A$668,'[2]BASE DE RADICACION 2'!$M$2:$M$668)</f>
        <v>Prestar servicios profesionales para brindar apoyo en la elaboración del estudio técnico, ajuste y el rediseño institucional, la modernización, el fortalecimiento de la estructura organizacional y la planta de personal del Instituto Nacional de Salud entidad que tiene carácter científico-técnico en salud pública, perteneciente a los sistemas de Seguridad Social en Salud y el de Ciencia, Tecnología e Innovación de cobertura nacional, para la protección de la salud en Colombia, permitiendo respuesta institucional para las funciones propias enmarcadas en actividades de Ciencia, Tecnología e Innovación, mediante el desarrollo de proyectos.</v>
      </c>
      <c r="I54" s="35">
        <f>_xlfn.XLOOKUP(T_PA9[[#This Row],[CÓDIGO]],'[2]BASE DE RADICACION 2'!$A$2:$A$668,'[2]BASE DE RADICACION 2'!$C$2:$C$668)</f>
        <v>45149</v>
      </c>
      <c r="J54" s="22" t="s">
        <v>152</v>
      </c>
      <c r="K54" s="22" t="s">
        <v>195</v>
      </c>
      <c r="L54" s="22" t="s">
        <v>126</v>
      </c>
      <c r="M54" s="35">
        <f>_xlfn.XLOOKUP(T_PA9[[#This Row],[CÓDIGO]],'[2]BASE DE RADICACION 2'!$A$2:$A$668,'[2]BASE DE RADICACION 2'!$V$2:$V$668)</f>
        <v>45149</v>
      </c>
      <c r="N54" s="22" t="s">
        <v>63</v>
      </c>
      <c r="O54" s="22" t="str">
        <f>_xlfn.XLOOKUP(T_PA9[[#This Row],[CÓDIGO]],'[2]BASE DE RADICACION 2'!$A$2:$A$668,'[2]BASE DE RADICACION 2'!$N$2:$N$668)</f>
        <v>Directa prestación de servicios</v>
      </c>
      <c r="P54" s="78">
        <v>529000000</v>
      </c>
      <c r="Q54" s="78">
        <v>543000000</v>
      </c>
      <c r="R54" s="78">
        <v>543000000</v>
      </c>
      <c r="S54" s="78"/>
      <c r="T54" s="24" t="s">
        <v>185</v>
      </c>
    </row>
    <row r="55" spans="2:20" s="82" customFormat="1" ht="43.5" hidden="1" customHeight="1" x14ac:dyDescent="0.25">
      <c r="B55" s="22" t="s">
        <v>196</v>
      </c>
      <c r="C55" s="22">
        <f>_xlfn.XLOOKUP(T_PA9[[#This Row],[CÓDIGO]],'[2]BASE DE RADICACION 2'!$A$2:$A$668,'[2]BASE DE RADICACION 2'!$B$2:$B$668)</f>
        <v>317</v>
      </c>
      <c r="D55" s="22" t="str">
        <f>_xlfn.XLOOKUP(T_PA9[[#This Row],[CÓDIGO]],'[2]BASE DE RADICACION 2'!$A$2:$A$668,'[2]BASE DE RADICACION 2'!$E$2:$E$668)</f>
        <v>Solicitud de contratación ICONOI S.A. - SIVIGILA 4.0. (‘’Maternidad Segura’’ y Mantenimiento evolutivo)</v>
      </c>
      <c r="E55" s="22">
        <f>_xlfn.XLOOKUP(T_PA9[[#This Row],[CÓDIGO]],'[2]BASE DE RADICACION 2'!$A$2:$A$668,'[2]BASE DE RADICACION 2'!$F$2:$F$668)</f>
        <v>322</v>
      </c>
      <c r="F55" s="22" t="s">
        <v>182</v>
      </c>
      <c r="G55" s="22" t="s">
        <v>183</v>
      </c>
      <c r="H55" s="22" t="str">
        <f>_xlfn.XLOOKUP(T_PA9[[#This Row],[CÓDIGO]],'[2]BASE DE RADICACION 2'!$A$2:$A$668,'[2]BASE DE RADICACION 2'!$M$2:$M$668)</f>
        <v xml:space="preserve">Prestar servicios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v>
      </c>
      <c r="I55" s="35">
        <f>_xlfn.XLOOKUP(T_PA9[[#This Row],[CÓDIGO]],'[2]BASE DE RADICACION 2'!$A$2:$A$668,'[2]BASE DE RADICACION 2'!$C$2:$C$668)</f>
        <v>44985</v>
      </c>
      <c r="J55" s="22" t="s">
        <v>131</v>
      </c>
      <c r="K55" s="22" t="s">
        <v>131</v>
      </c>
      <c r="L55" s="22" t="s">
        <v>126</v>
      </c>
      <c r="M55" s="35">
        <f>_xlfn.XLOOKUP(T_PA9[[#This Row],[CÓDIGO]],'[2]BASE DE RADICACION 2'!$A$2:$A$668,'[2]BASE DE RADICACION 2'!$V$2:$V$668)</f>
        <v>45008</v>
      </c>
      <c r="N55" s="22" t="s">
        <v>91</v>
      </c>
      <c r="O55" s="22" t="str">
        <f>_xlfn.XLOOKUP(T_PA9[[#This Row],[CÓDIGO]],'[2]BASE DE RADICACION 2'!$A$2:$A$668,'[2]BASE DE RADICACION 2'!$N$2:$N$668)</f>
        <v>Directa prestación de servicios</v>
      </c>
      <c r="P55" s="78">
        <f>_xlfn.XLOOKUP(T_PA9[[#This Row],[CÓDIGO]],'[3]BASE DE RADICACION 2'!$A$2:$A$620,'[3]BASE DE RADICACION 2'!$O$2:$O$620)</f>
        <v>392224000</v>
      </c>
      <c r="Q55" s="78">
        <v>392224000</v>
      </c>
      <c r="R55" s="78">
        <v>392224000</v>
      </c>
      <c r="S55" s="78"/>
      <c r="T55" s="24" t="s">
        <v>185</v>
      </c>
    </row>
    <row r="56" spans="2:20" s="82" customFormat="1" ht="43.5" hidden="1" customHeight="1" x14ac:dyDescent="0.25">
      <c r="B56" s="22" t="s">
        <v>197</v>
      </c>
      <c r="C56" s="22">
        <f>_xlfn.XLOOKUP(T_PA9[[#This Row],[CÓDIGO]],'[2]BASE DE RADICACION 2'!$A$2:$A$668,'[2]BASE DE RADICACION 2'!$B$2:$B$668)</f>
        <v>378</v>
      </c>
      <c r="D56" s="22" t="str">
        <f>_xlfn.XLOOKUP(T_PA9[[#This Row],[CÓDIGO]],'[2]BASE DE RADICACION 2'!$A$2:$A$668,'[2]BASE DE RADICACION 2'!$E$2:$E$668)</f>
        <v>Solicitud de contratación Edna Carolina Ávila Villabona</v>
      </c>
      <c r="E56" s="22">
        <f>_xlfn.XLOOKUP(T_PA9[[#This Row],[CÓDIGO]],'[2]BASE DE RADICACION 2'!$A$2:$A$668,'[2]BASE DE RADICACION 2'!$F$2:$F$668)</f>
        <v>335</v>
      </c>
      <c r="F56" s="22" t="s">
        <v>182</v>
      </c>
      <c r="G56" s="22" t="s">
        <v>188</v>
      </c>
      <c r="H56" s="22" t="str">
        <f>_xlfn.XLOOKUP(T_PA9[[#This Row],[CÓDIGO]],'[2]BASE DE RADICACION 2'!$A$2:$A$668,'[2]BASE DE RADICACION 2'!$M$2:$M$668)</f>
        <v>Brindar apoyo para realizar acciones de vigilancia sindrómica de las infecciones respiratorias agudas para el control de eventos transmisibles en el territorio nacional.</v>
      </c>
      <c r="I56" s="35">
        <f>_xlfn.XLOOKUP(T_PA9[[#This Row],[CÓDIGO]],'[2]BASE DE RADICACION 2'!$A$2:$A$668,'[2]BASE DE RADICACION 2'!$C$2:$C$668)</f>
        <v>45071</v>
      </c>
      <c r="J56" s="22" t="s">
        <v>87</v>
      </c>
      <c r="K56" s="22" t="s">
        <v>87</v>
      </c>
      <c r="L56" s="22" t="s">
        <v>126</v>
      </c>
      <c r="M56" s="35">
        <f>_xlfn.XLOOKUP(T_PA9[[#This Row],[CÓDIGO]],'[2]BASE DE RADICACION 2'!$A$2:$A$668,'[2]BASE DE RADICACION 2'!$V$2:$V$668)</f>
        <v>45098</v>
      </c>
      <c r="N56" s="22" t="s">
        <v>63</v>
      </c>
      <c r="O56" s="22" t="str">
        <f>_xlfn.XLOOKUP(T_PA9[[#This Row],[CÓDIGO]],'[2]BASE DE RADICACION 2'!$A$2:$A$668,'[2]BASE DE RADICACION 2'!$N$2:$N$668)</f>
        <v>Directa prestación de servicios</v>
      </c>
      <c r="P56" s="78">
        <f>_xlfn.XLOOKUP(T_PA9[[#This Row],[CÓDIGO]],'[3]BASE DE RADICACION 2'!$A$2:$A$620,'[3]BASE DE RADICACION 2'!$O$2:$O$620)</f>
        <v>31542120</v>
      </c>
      <c r="Q56" s="78">
        <v>31542120</v>
      </c>
      <c r="R56" s="78">
        <v>31542120</v>
      </c>
      <c r="S56" s="78"/>
      <c r="T56" s="24" t="s">
        <v>185</v>
      </c>
    </row>
    <row r="57" spans="2:20" s="82" customFormat="1" ht="43.5" hidden="1" customHeight="1" x14ac:dyDescent="0.25">
      <c r="B57" s="22" t="s">
        <v>198</v>
      </c>
      <c r="C57" s="22">
        <f>_xlfn.XLOOKUP(T_PA9[[#This Row],[CÓDIGO]],'[2]BASE DE RADICACION 2'!$A$2:$A$668,'[2]BASE DE RADICACION 2'!$B$2:$B$668)</f>
        <v>379</v>
      </c>
      <c r="D57" s="22" t="str">
        <f>_xlfn.XLOOKUP(T_PA9[[#This Row],[CÓDIGO]],'[2]BASE DE RADICACION 2'!$A$2:$A$668,'[2]BASE DE RADICACION 2'!$E$2:$E$668)</f>
        <v>Solicitud de contratación Ximena Castro Martínez</v>
      </c>
      <c r="E57" s="22">
        <f>_xlfn.XLOOKUP(T_PA9[[#This Row],[CÓDIGO]],'[2]BASE DE RADICACION 2'!$A$2:$A$668,'[2]BASE DE RADICACION 2'!$F$2:$F$668)</f>
        <v>335</v>
      </c>
      <c r="F57" s="22" t="s">
        <v>182</v>
      </c>
      <c r="G57" s="22" t="s">
        <v>188</v>
      </c>
      <c r="H57" s="22" t="str">
        <f>_xlfn.XLOOKUP(T_PA9[[#This Row],[CÓDIGO]],'[2]BASE DE RADICACION 2'!$A$2:$A$668,'[2]BASE DE RADICACION 2'!$M$2:$M$668)</f>
        <v>Prestar servicios profesionales para consolidar el análisis y la respuesta de la vigilancia en salud pública de eventos transmisibles emergentes y remergentes según lineamientos de la dirección de vigilancia y análisis de riesgo en salud pública.</v>
      </c>
      <c r="I57" s="35">
        <f>_xlfn.XLOOKUP(T_PA9[[#This Row],[CÓDIGO]],'[2]BASE DE RADICACION 2'!$A$2:$A$668,'[2]BASE DE RADICACION 2'!$C$2:$C$668)</f>
        <v>45071</v>
      </c>
      <c r="J57" s="22" t="s">
        <v>87</v>
      </c>
      <c r="K57" s="22" t="s">
        <v>87</v>
      </c>
      <c r="L57" s="22" t="s">
        <v>126</v>
      </c>
      <c r="M57" s="35">
        <f>_xlfn.XLOOKUP(T_PA9[[#This Row],[CÓDIGO]],'[2]BASE DE RADICACION 2'!$A$2:$A$668,'[2]BASE DE RADICACION 2'!$V$2:$V$668)</f>
        <v>45092</v>
      </c>
      <c r="N57" s="22" t="s">
        <v>63</v>
      </c>
      <c r="O57" s="22" t="str">
        <f>_xlfn.XLOOKUP(T_PA9[[#This Row],[CÓDIGO]],'[2]BASE DE RADICACION 2'!$A$2:$A$668,'[2]BASE DE RADICACION 2'!$N$2:$N$668)</f>
        <v>Directa prestación de servicios</v>
      </c>
      <c r="P57" s="78">
        <f>_xlfn.XLOOKUP(T_PA9[[#This Row],[CÓDIGO]],'[3]BASE DE RADICACION 2'!$A$2:$A$620,'[3]BASE DE RADICACION 2'!$O$2:$O$620)</f>
        <v>36102015</v>
      </c>
      <c r="Q57" s="78">
        <v>36102015</v>
      </c>
      <c r="R57" s="78">
        <v>36102015</v>
      </c>
      <c r="S57" s="78"/>
      <c r="T57" s="24" t="s">
        <v>185</v>
      </c>
    </row>
    <row r="58" spans="2:20" s="82" customFormat="1" ht="43.5" hidden="1" customHeight="1" x14ac:dyDescent="0.25">
      <c r="B58" s="22" t="s">
        <v>199</v>
      </c>
      <c r="C58" s="22">
        <f>_xlfn.XLOOKUP(T_PA9[[#This Row],[CÓDIGO]],'[2]BASE DE RADICACION 2'!$A$2:$A$668,'[2]BASE DE RADICACION 2'!$B$2:$B$668)</f>
        <v>382</v>
      </c>
      <c r="D58" s="22" t="str">
        <f>_xlfn.XLOOKUP(T_PA9[[#This Row],[CÓDIGO]],'[2]BASE DE RADICACION 2'!$A$2:$A$668,'[2]BASE DE RADICACION 2'!$E$2:$E$668)</f>
        <v>Solicitud de contratación Víctor Eduardo Casallas Bedoya</v>
      </c>
      <c r="E58" s="22">
        <f>_xlfn.XLOOKUP(T_PA9[[#This Row],[CÓDIGO]],'[2]BASE DE RADICACION 2'!$A$2:$A$668,'[2]BASE DE RADICACION 2'!$F$2:$F$668)</f>
        <v>335</v>
      </c>
      <c r="F58" s="22" t="s">
        <v>182</v>
      </c>
      <c r="G58" s="22" t="s">
        <v>188</v>
      </c>
      <c r="H58" s="22" t="str">
        <f>_xlfn.XLOOKUP(T_PA9[[#This Row],[CÓDIGO]],'[2]BASE DE RADICACION 2'!$A$2:$A$668,'[2]BASE DE RADICACION 2'!$M$2:$M$668)</f>
        <v>Prestar servicios profesionales para la realización de acciones tendientes a contribuir a la actualización y mantenimiento evolutivo de las plataformas utilizadas por la Dirección de vigilancia y análisis del riesgo en salud pública.</v>
      </c>
      <c r="I58" s="35">
        <f>_xlfn.XLOOKUP(T_PA9[[#This Row],[CÓDIGO]],'[2]BASE DE RADICACION 2'!$A$2:$A$668,'[2]BASE DE RADICACION 2'!$C$2:$C$668)</f>
        <v>45075</v>
      </c>
      <c r="J58" s="22" t="s">
        <v>87</v>
      </c>
      <c r="K58" s="22" t="s">
        <v>87</v>
      </c>
      <c r="L58" s="22" t="s">
        <v>126</v>
      </c>
      <c r="M58" s="35">
        <f>_xlfn.XLOOKUP(T_PA9[[#This Row],[CÓDIGO]],'[2]BASE DE RADICACION 2'!$A$2:$A$668,'[2]BASE DE RADICACION 2'!$V$2:$V$668)</f>
        <v>45090</v>
      </c>
      <c r="N58" s="22" t="s">
        <v>63</v>
      </c>
      <c r="O58" s="22" t="str">
        <f>_xlfn.XLOOKUP(T_PA9[[#This Row],[CÓDIGO]],'[2]BASE DE RADICACION 2'!$A$2:$A$668,'[2]BASE DE RADICACION 2'!$N$2:$N$668)</f>
        <v>Directa prestación de servicios</v>
      </c>
      <c r="P58" s="78">
        <v>81600000</v>
      </c>
      <c r="Q58" s="78">
        <v>43560000</v>
      </c>
      <c r="R58" s="78">
        <v>43560000</v>
      </c>
      <c r="S58" s="78"/>
      <c r="T58" s="24" t="s">
        <v>185</v>
      </c>
    </row>
    <row r="59" spans="2:20" s="82" customFormat="1" ht="43.5" hidden="1" customHeight="1" x14ac:dyDescent="0.25">
      <c r="B59" s="22" t="s">
        <v>200</v>
      </c>
      <c r="C59" s="22">
        <f>_xlfn.XLOOKUP(T_PA9[[#This Row],[CÓDIGO]],'[2]BASE DE RADICACION 2'!$A$2:$A$668,'[2]BASE DE RADICACION 2'!$B$2:$B$668)</f>
        <v>420</v>
      </c>
      <c r="D59" s="22" t="str">
        <f>_xlfn.XLOOKUP(T_PA9[[#This Row],[CÓDIGO]],'[2]BASE DE RADICACION 2'!$A$2:$A$668,'[2]BASE DE RADICACION 2'!$E$2:$E$668)</f>
        <v>Solicitud de contratación Taylor Humberto Diaz Herrera</v>
      </c>
      <c r="E59" s="22">
        <f>_xlfn.XLOOKUP(T_PA9[[#This Row],[CÓDIGO]],'[2]BASE DE RADICACION 2'!$A$2:$A$668,'[2]BASE DE RADICACION 2'!$F$2:$F$668)</f>
        <v>322</v>
      </c>
      <c r="F59" s="22" t="s">
        <v>182</v>
      </c>
      <c r="G59" s="22" t="s">
        <v>183</v>
      </c>
      <c r="H59" s="22" t="str">
        <f>_xlfn.XLOOKUP(T_PA9[[#This Row],[CÓDIGO]],'[2]BASE DE RADICACION 2'!$A$2:$A$668,'[2]BASE DE RADICACION 2'!$M$2:$M$668)</f>
        <v xml:space="preserve">Apoyar en la organización de los planes de trabajo para el procesamiento de las muestras y la organización de la información asociada a las capturas de los mosquitos dentro del proyecto "Determinación del impacto entomológico del uso de mosquiteros tratados con insecticida de larga duración (MILD) y el rociado residual intradomiciliario (RRI) en un área endémica para la transmisión de malaria del departamento de Cauca, Colombia". </v>
      </c>
      <c r="I59" s="35">
        <f>_xlfn.XLOOKUP(T_PA9[[#This Row],[CÓDIGO]],'[2]BASE DE RADICACION 2'!$A$2:$A$668,'[2]BASE DE RADICACION 2'!$C$2:$C$668)</f>
        <v>45105</v>
      </c>
      <c r="J59" s="22" t="s">
        <v>144</v>
      </c>
      <c r="K59" s="22" t="s">
        <v>144</v>
      </c>
      <c r="L59" s="22" t="s">
        <v>126</v>
      </c>
      <c r="M59" s="35">
        <f>_xlfn.XLOOKUP(T_PA9[[#This Row],[CÓDIGO]],'[2]BASE DE RADICACION 2'!$A$2:$A$668,'[2]BASE DE RADICACION 2'!$V$2:$V$668)</f>
        <v>45134</v>
      </c>
      <c r="N59" s="22" t="s">
        <v>63</v>
      </c>
      <c r="O59" s="22" t="str">
        <f>_xlfn.XLOOKUP(T_PA9[[#This Row],[CÓDIGO]],'[2]BASE DE RADICACION 2'!$A$2:$A$668,'[2]BASE DE RADICACION 2'!$N$2:$N$668)</f>
        <v>Directa prestación de servicios</v>
      </c>
      <c r="P59" s="78">
        <f>_xlfn.XLOOKUP(T_PA9[[#This Row],[CÓDIGO]],'[3]BASE DE RADICACION 2'!$A$2:$A$620,'[3]BASE DE RADICACION 2'!$O$2:$O$620)</f>
        <v>22366176</v>
      </c>
      <c r="Q59" s="78">
        <v>22366176</v>
      </c>
      <c r="R59" s="78">
        <v>22366176</v>
      </c>
      <c r="S59" s="78"/>
      <c r="T59" s="24" t="s">
        <v>185</v>
      </c>
    </row>
    <row r="60" spans="2:20" s="82" customFormat="1" ht="43.5" customHeight="1" x14ac:dyDescent="0.25">
      <c r="B60" s="22" t="s">
        <v>201</v>
      </c>
      <c r="C60" s="22">
        <f>_xlfn.XLOOKUP(T_PA9[[#This Row],[CÓDIGO]],'[2]BASE DE RADICACION 2'!$A$2:$A$668,'[2]BASE DE RADICACION 2'!$B$2:$B$668)</f>
        <v>518</v>
      </c>
      <c r="D60" s="22" t="str">
        <f>_xlfn.XLOOKUP(T_PA9[[#This Row],[CÓDIGO]],'[2]BASE DE RADICACION 2'!$A$2:$A$668,'[2]BASE DE RADICACION 2'!$E$2:$E$668)</f>
        <v>Solicitud de contratación Oscar Giovanny Casas Lozano</v>
      </c>
      <c r="E60" s="22">
        <f>_xlfn.XLOOKUP(T_PA9[[#This Row],[CÓDIGO]],'[2]BASE DE RADICACION 2'!$A$2:$A$668,'[2]BASE DE RADICACION 2'!$F$2:$F$668)</f>
        <v>335</v>
      </c>
      <c r="F60" s="22" t="s">
        <v>182</v>
      </c>
      <c r="G60" s="22" t="s">
        <v>183</v>
      </c>
      <c r="H60" s="22" t="str">
        <f>_xlfn.XLOOKUP(T_PA9[[#This Row],[CÓDIGO]],'[2]BASE DE RADICACION 2'!$A$2:$A$668,'[2]BASE DE RADICACION 2'!$M$2:$M$668)</f>
        <v>Desarrollar rutinas y estrategias de análisis estadístico para fortalecer las herramientas de vigilancia de los eventos sindrómicos concertados con la Dirección de Vigilancia y Análisis de Riesgo en Salud Pública.</v>
      </c>
      <c r="I60" s="35">
        <f>_xlfn.XLOOKUP(T_PA9[[#This Row],[CÓDIGO]],'[2]BASE DE RADICACION 2'!$A$2:$A$668,'[2]BASE DE RADICACION 2'!$C$2:$C$668)</f>
        <v>45212</v>
      </c>
      <c r="J60" s="22" t="s">
        <v>87</v>
      </c>
      <c r="K60" s="22" t="s">
        <v>152</v>
      </c>
      <c r="L60" s="22" t="s">
        <v>126</v>
      </c>
      <c r="M60" s="35">
        <f>_xlfn.XLOOKUP(T_PA9[[#This Row],[CÓDIGO]],'[2]BASE DE RADICACION 2'!$A$2:$A$668,'[2]BASE DE RADICACION 2'!$V$2:$V$668)</f>
        <v>45229</v>
      </c>
      <c r="N60" s="22" t="s">
        <v>63</v>
      </c>
      <c r="O60" s="22" t="str">
        <f>_xlfn.XLOOKUP(T_PA9[[#This Row],[CÓDIGO]],'[2]BASE DE RADICACION 2'!$A$2:$A$668,'[2]BASE DE RADICACION 2'!$N$2:$N$668)</f>
        <v>Directa prestación de servicios</v>
      </c>
      <c r="P60" s="78">
        <v>81600000</v>
      </c>
      <c r="Q60" s="78">
        <v>50037444</v>
      </c>
      <c r="R60" s="78">
        <v>50037444</v>
      </c>
      <c r="S60" s="78"/>
      <c r="T60" s="24" t="s">
        <v>185</v>
      </c>
    </row>
    <row r="61" spans="2:20" s="81" customFormat="1" ht="65.25" hidden="1" customHeight="1" x14ac:dyDescent="0.25">
      <c r="B61" s="23" t="s">
        <v>202</v>
      </c>
      <c r="C61" s="23">
        <f>_xlfn.XLOOKUP(T_PA9[[#This Row],[CÓDIGO]],'[2]BASE DE RADICACION 2'!$A$2:$A$668,'[2]BASE DE RADICACION 2'!$B$2:$B$668)</f>
        <v>402</v>
      </c>
      <c r="D61" s="23" t="str">
        <f>_xlfn.XLOOKUP(T_PA9[[#This Row],[CÓDIGO]],'[2]BASE DE RADICACION 2'!$A$2:$A$668,'[2]BASE DE RADICACION 2'!$E$2:$E$668)</f>
        <v>Solicitud proceso invitación cuantía menor - Acampada COE</v>
      </c>
      <c r="E61" s="23">
        <f>_xlfn.XLOOKUP(T_PA9[[#This Row],[CÓDIGO]],'[2]BASE DE RADICACION 2'!$A$2:$A$668,'[2]BASE DE RADICACION 2'!$F$2:$F$668)</f>
        <v>335</v>
      </c>
      <c r="F61" s="23" t="s">
        <v>182</v>
      </c>
      <c r="G61" s="23" t="s">
        <v>188</v>
      </c>
      <c r="H61" s="23" t="str">
        <f>_xlfn.XLOOKUP(T_PA9[[#This Row],[CÓDIGO]],'[2]BASE DE RADICACION 2'!$A$2:$A$668,'[2]BASE DE RADICACION 2'!$M$2:$M$668)</f>
        <v>Adquisición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v>
      </c>
      <c r="I61" s="61">
        <f>_xlfn.XLOOKUP(T_PA9[[#This Row],[CÓDIGO]],'[2]BASE DE RADICACION 2'!$A$2:$A$668,'[2]BASE DE RADICACION 2'!$C$2:$C$668)</f>
        <v>45091</v>
      </c>
      <c r="J61" s="23" t="s">
        <v>144</v>
      </c>
      <c r="K61" s="23" t="s">
        <v>144</v>
      </c>
      <c r="L61" s="39" t="s">
        <v>149</v>
      </c>
      <c r="M61" s="61">
        <f>_xlfn.XLOOKUP(T_PA9[[#This Row],[CÓDIGO]],'[2]BASE DE RADICACION 2'!$A$2:$A$668,'[2]BASE DE RADICACION 2'!$V$2:$V$668)</f>
        <v>0</v>
      </c>
      <c r="N61" s="23" t="s">
        <v>193</v>
      </c>
      <c r="O61" s="23" t="str">
        <f>_xlfn.XLOOKUP(T_PA9[[#This Row],[CÓDIGO]],'[2]BASE DE RADICACION 2'!$A$2:$A$668,'[2]BASE DE RADICACION 2'!$N$2:$N$668)</f>
        <v>Invitación Cuantía Inferior (50)</v>
      </c>
      <c r="P61" s="80">
        <f>_xlfn.XLOOKUP(T_PA9[[#This Row],[CÓDIGO]],'[3]BASE DE RADICACION 2'!$A$2:$A$620,'[3]BASE DE RADICACION 2'!$O$2:$O$620)</f>
        <v>23000000</v>
      </c>
      <c r="Q61" s="80">
        <v>23000000</v>
      </c>
      <c r="R61" s="80" t="s">
        <v>150</v>
      </c>
      <c r="S61" s="80">
        <f>_xlfn.XLOOKUP(T_PA9[[#This Row],[CÓDIGO]],'[3]BASE DE RADICACION 2'!$A$2:$A$627,'[3]BASE DE RADICACION 2'!$W$2:$W$627)</f>
        <v>0</v>
      </c>
      <c r="T61" s="38" t="s">
        <v>185</v>
      </c>
    </row>
    <row r="62" spans="2:20" s="82" customFormat="1" ht="51" hidden="1" x14ac:dyDescent="0.25">
      <c r="B62" s="22" t="s">
        <v>203</v>
      </c>
      <c r="C62" s="22">
        <f>_xlfn.XLOOKUP(T_PA9[[#This Row],[CÓDIGO]],'[2]BASE DE RADICACION 2'!$A$2:$A$668,'[2]BASE DE RADICACION 2'!$B$2:$B$668)</f>
        <v>384</v>
      </c>
      <c r="D62" s="22" t="str">
        <f>_xlfn.XLOOKUP(T_PA9[[#This Row],[CÓDIGO]],'[2]BASE DE RADICACION 2'!$A$2:$A$668,'[2]BASE DE RADICACION 2'!$E$2:$E$668)</f>
        <v>Solicitud de contratación Elsa María Beltrán Luengas</v>
      </c>
      <c r="E62" s="22">
        <f>_xlfn.XLOOKUP(T_PA9[[#This Row],[CÓDIGO]],'[2]BASE DE RADICACION 2'!$A$2:$A$668,'[2]BASE DE RADICACION 2'!$F$2:$F$668)</f>
        <v>335</v>
      </c>
      <c r="F62" s="22" t="s">
        <v>182</v>
      </c>
      <c r="G62" s="22" t="s">
        <v>188</v>
      </c>
      <c r="H62" s="22" t="str">
        <f>_xlfn.XLOOKUP(T_PA9[[#This Row],[CÓDIGO]],'[2]BASE DE RADICACION 2'!$A$2:$A$668,'[2]BASE DE RADICACION 2'!$M$2:$M$668)</f>
        <v>Brindar apoyo para la realización del análisis cualitativo en el proceso de certificación, reporte y flujo de la información de mortalidad con diferentes métodos en el marco del proyecto "Exceso de mortalidad durante la pandemia COVID19 en Colombia".</v>
      </c>
      <c r="I62" s="35">
        <f>_xlfn.XLOOKUP(T_PA9[[#This Row],[CÓDIGO]],'[2]BASE DE RADICACION 2'!$A$2:$A$668,'[2]BASE DE RADICACION 2'!$C$2:$C$668)</f>
        <v>45075</v>
      </c>
      <c r="J62" s="22" t="s">
        <v>87</v>
      </c>
      <c r="K62" s="22" t="s">
        <v>87</v>
      </c>
      <c r="L62" s="22" t="s">
        <v>126</v>
      </c>
      <c r="M62" s="35">
        <f>_xlfn.XLOOKUP(T_PA9[[#This Row],[CÓDIGO]],'[2]BASE DE RADICACION 2'!$A$2:$A$668,'[2]BASE DE RADICACION 2'!$V$2:$V$668)</f>
        <v>45119</v>
      </c>
      <c r="N62" s="22" t="s">
        <v>63</v>
      </c>
      <c r="O62" s="22" t="str">
        <f>_xlfn.XLOOKUP(T_PA9[[#This Row],[CÓDIGO]],'[2]BASE DE RADICACION 2'!$A$2:$A$668,'[2]BASE DE RADICACION 2'!$N$2:$N$668)</f>
        <v>Directa prestación de servicios</v>
      </c>
      <c r="P62" s="78">
        <f>_xlfn.XLOOKUP(T_PA9[[#This Row],[CÓDIGO]],'[3]BASE DE RADICACION 2'!$A$2:$A$620,'[3]BASE DE RADICACION 2'!$O$2:$O$620)</f>
        <v>62000000</v>
      </c>
      <c r="Q62" s="78">
        <v>62000000</v>
      </c>
      <c r="R62" s="78">
        <v>62000000</v>
      </c>
      <c r="S62" s="78"/>
      <c r="T62" s="24" t="s">
        <v>185</v>
      </c>
    </row>
    <row r="63" spans="2:20" s="82" customFormat="1" ht="51" hidden="1" x14ac:dyDescent="0.25">
      <c r="B63" s="22" t="s">
        <v>204</v>
      </c>
      <c r="C63" s="22">
        <f>_xlfn.XLOOKUP(T_PA9[[#This Row],[CÓDIGO]],'[2]BASE DE RADICACION 2'!$A$2:$A$668,'[2]BASE DE RADICACION 2'!$B$2:$B$668)</f>
        <v>385</v>
      </c>
      <c r="D63" s="22" t="str">
        <f>_xlfn.XLOOKUP(T_PA9[[#This Row],[CÓDIGO]],'[2]BASE DE RADICACION 2'!$A$2:$A$668,'[2]BASE DE RADICACION 2'!$E$2:$E$668)</f>
        <v>Solicitud de contratación Aura Liliana Torres Umbarila</v>
      </c>
      <c r="E63" s="22">
        <f>_xlfn.XLOOKUP(T_PA9[[#This Row],[CÓDIGO]],'[2]BASE DE RADICACION 2'!$A$2:$A$668,'[2]BASE DE RADICACION 2'!$F$2:$F$668)</f>
        <v>335</v>
      </c>
      <c r="F63" s="22" t="s">
        <v>182</v>
      </c>
      <c r="G63" s="22" t="s">
        <v>188</v>
      </c>
      <c r="H63" s="22" t="str">
        <f>_xlfn.XLOOKUP(T_PA9[[#This Row],[CÓDIGO]],'[2]BASE DE RADICACION 2'!$A$2:$A$668,'[2]BASE DE RADICACION 2'!$M$2:$M$668)</f>
        <v>Colaborar con el desarrollo de actividades orientadas a la capacitación, revisión, ajuste de causas de muerte y selección de causa básica de defunción en el marco del proyecto “Exceso de mortalidad durante la pandemia COVID-19 en Colombia” segunda fase.</v>
      </c>
      <c r="I63" s="35">
        <f>_xlfn.XLOOKUP(T_PA9[[#This Row],[CÓDIGO]],'[2]BASE DE RADICACION 2'!$A$2:$A$668,'[2]BASE DE RADICACION 2'!$C$2:$C$668)</f>
        <v>45075</v>
      </c>
      <c r="J63" s="22" t="s">
        <v>87</v>
      </c>
      <c r="K63" s="22" t="s">
        <v>87</v>
      </c>
      <c r="L63" s="22" t="s">
        <v>126</v>
      </c>
      <c r="M63" s="35">
        <f>_xlfn.XLOOKUP(T_PA9[[#This Row],[CÓDIGO]],'[2]BASE DE RADICACION 2'!$A$2:$A$668,'[2]BASE DE RADICACION 2'!$V$2:$V$668)</f>
        <v>45090</v>
      </c>
      <c r="N63" s="22" t="s">
        <v>63</v>
      </c>
      <c r="O63" s="22" t="str">
        <f>_xlfn.XLOOKUP(T_PA9[[#This Row],[CÓDIGO]],'[2]BASE DE RADICACION 2'!$A$2:$A$668,'[2]BASE DE RADICACION 2'!$N$2:$N$668)</f>
        <v>Directa prestación de servicios</v>
      </c>
      <c r="P63" s="78">
        <f>_xlfn.XLOOKUP(T_PA9[[#This Row],[CÓDIGO]],'[3]BASE DE RADICACION 2'!$A$2:$A$620,'[3]BASE DE RADICACION 2'!$O$2:$O$620)</f>
        <v>51000000</v>
      </c>
      <c r="Q63" s="78">
        <v>51000000</v>
      </c>
      <c r="R63" s="78">
        <v>51000000</v>
      </c>
      <c r="S63" s="78"/>
      <c r="T63" s="24" t="s">
        <v>185</v>
      </c>
    </row>
    <row r="64" spans="2:20" s="82" customFormat="1" ht="51" hidden="1" x14ac:dyDescent="0.25">
      <c r="B64" s="22" t="s">
        <v>205</v>
      </c>
      <c r="C64" s="22">
        <f>_xlfn.XLOOKUP(T_PA9[[#This Row],[CÓDIGO]],'[2]BASE DE RADICACION 2'!$A$2:$A$668,'[2]BASE DE RADICACION 2'!$B$2:$B$668)</f>
        <v>369</v>
      </c>
      <c r="D64" s="22" t="str">
        <f>_xlfn.XLOOKUP(T_PA9[[#This Row],[CÓDIGO]],'[2]BASE DE RADICACION 2'!$A$2:$A$668,'[2]BASE DE RADICACION 2'!$E$2:$E$668)</f>
        <v>Solicitud de contratación Yenifer Patricia Orobio Lerma</v>
      </c>
      <c r="E64" s="22">
        <f>_xlfn.XLOOKUP(T_PA9[[#This Row],[CÓDIGO]],'[2]BASE DE RADICACION 2'!$A$2:$A$668,'[2]BASE DE RADICACION 2'!$F$2:$F$668)</f>
        <v>335</v>
      </c>
      <c r="F64" s="22" t="s">
        <v>182</v>
      </c>
      <c r="G64" s="22" t="s">
        <v>188</v>
      </c>
      <c r="H64" s="22" t="str">
        <f>_xlfn.XLOOKUP(T_PA9[[#This Row],[CÓDIGO]],'[2]BASE DE RADICACION 2'!$A$2:$A$668,'[2]BASE DE RADICACION 2'!$M$2:$M$668)</f>
        <v>Desarrollar actividades orientadas a la elaboración de instrumentos, recolección de información, construcción de bases de datos, depuración y análisis de la información en el marco del proyecto "Exceso de mortalidad durante la pandemia COVID-19 en Colombia" segunda fase.</v>
      </c>
      <c r="I64" s="35">
        <f>_xlfn.XLOOKUP(T_PA9[[#This Row],[CÓDIGO]],'[2]BASE DE RADICACION 2'!$A$2:$A$668,'[2]BASE DE RADICACION 2'!$C$2:$C$668)</f>
        <v>45056</v>
      </c>
      <c r="J64" s="22" t="s">
        <v>87</v>
      </c>
      <c r="K64" s="22" t="s">
        <v>87</v>
      </c>
      <c r="L64" s="22" t="s">
        <v>126</v>
      </c>
      <c r="M64" s="35">
        <f>_xlfn.XLOOKUP(T_PA9[[#This Row],[CÓDIGO]],'[2]BASE DE RADICACION 2'!$A$2:$A$668,'[2]BASE DE RADICACION 2'!$V$2:$V$668)</f>
        <v>45103</v>
      </c>
      <c r="N64" s="22" t="s">
        <v>63</v>
      </c>
      <c r="O64" s="22" t="str">
        <f>_xlfn.XLOOKUP(T_PA9[[#This Row],[CÓDIGO]],'[2]BASE DE RADICACION 2'!$A$2:$A$668,'[2]BASE DE RADICACION 2'!$N$2:$N$668)</f>
        <v>Directa prestación de servicios</v>
      </c>
      <c r="P64" s="78">
        <f>_xlfn.XLOOKUP(T_PA9[[#This Row],[CÓDIGO]],'[3]BASE DE RADICACION 2'!$A$2:$A$620,'[3]BASE DE RADICACION 2'!$O$2:$O$620)</f>
        <v>66375000</v>
      </c>
      <c r="Q64" s="78">
        <v>66375000</v>
      </c>
      <c r="R64" s="78">
        <v>66375000</v>
      </c>
      <c r="S64" s="78"/>
      <c r="T64" s="24" t="s">
        <v>185</v>
      </c>
    </row>
    <row r="65" spans="2:20" s="82" customFormat="1" ht="51" hidden="1" x14ac:dyDescent="0.25">
      <c r="B65" s="22" t="s">
        <v>206</v>
      </c>
      <c r="C65" s="22">
        <f>_xlfn.XLOOKUP(T_PA9[[#This Row],[CÓDIGO]],'[2]BASE DE RADICACION 2'!$A$2:$A$668,'[2]BASE DE RADICACION 2'!$B$2:$B$668)</f>
        <v>390</v>
      </c>
      <c r="D65" s="22" t="str">
        <f>_xlfn.XLOOKUP(T_PA9[[#This Row],[CÓDIGO]],'[2]BASE DE RADICACION 2'!$A$2:$A$668,'[2]BASE DE RADICACION 2'!$E$2:$E$668)</f>
        <v>Solicitud de contratación María Victoria Riaño Sapuyes</v>
      </c>
      <c r="E65" s="22">
        <f>_xlfn.XLOOKUP(T_PA9[[#This Row],[CÓDIGO]],'[2]BASE DE RADICACION 2'!$A$2:$A$668,'[2]BASE DE RADICACION 2'!$F$2:$F$668)</f>
        <v>335</v>
      </c>
      <c r="F65" s="22" t="s">
        <v>182</v>
      </c>
      <c r="G65" s="22" t="s">
        <v>188</v>
      </c>
      <c r="H65" s="22" t="str">
        <f>_xlfn.XLOOKUP(T_PA9[[#This Row],[CÓDIGO]],'[2]BASE DE RADICACION 2'!$A$2:$A$668,'[2]BASE DE RADICACION 2'!$M$2:$M$668)</f>
        <v>Apoyar la realización de actividades de transcripción de fuentes primarias y demás actividades relacionadas en el marco del proyecto "Exceso de mortalidad durante la pandemia COVID-19 en Colombia" segunda fase.</v>
      </c>
      <c r="I65" s="35">
        <f>_xlfn.XLOOKUP(T_PA9[[#This Row],[CÓDIGO]],'[2]BASE DE RADICACION 2'!$A$2:$A$668,'[2]BASE DE RADICACION 2'!$C$2:$C$668)</f>
        <v>45079</v>
      </c>
      <c r="J65" s="22" t="s">
        <v>144</v>
      </c>
      <c r="K65" s="22" t="s">
        <v>144</v>
      </c>
      <c r="L65" s="22" t="s">
        <v>126</v>
      </c>
      <c r="M65" s="35">
        <f>_xlfn.XLOOKUP(T_PA9[[#This Row],[CÓDIGO]],'[2]BASE DE RADICACION 2'!$A$2:$A$668,'[2]BASE DE RADICACION 2'!$V$2:$V$668)</f>
        <v>45111</v>
      </c>
      <c r="N65" s="22" t="s">
        <v>63</v>
      </c>
      <c r="O65" s="22" t="str">
        <f>_xlfn.XLOOKUP(T_PA9[[#This Row],[CÓDIGO]],'[2]BASE DE RADICACION 2'!$A$2:$A$668,'[2]BASE DE RADICACION 2'!$N$2:$N$668)</f>
        <v>Directa prestación de servicios</v>
      </c>
      <c r="P65" s="78">
        <f>_xlfn.XLOOKUP(T_PA9[[#This Row],[CÓDIGO]],'[3]BASE DE RADICACION 2'!$A$2:$A$620,'[3]BASE DE RADICACION 2'!$O$2:$O$620)</f>
        <v>20000000</v>
      </c>
      <c r="Q65" s="78">
        <v>20000000</v>
      </c>
      <c r="R65" s="78">
        <v>20000000</v>
      </c>
      <c r="S65" s="78"/>
      <c r="T65" s="24" t="s">
        <v>185</v>
      </c>
    </row>
    <row r="66" spans="2:20" s="82" customFormat="1" ht="51" hidden="1" x14ac:dyDescent="0.25">
      <c r="B66" s="22" t="s">
        <v>207</v>
      </c>
      <c r="C66" s="22">
        <f>_xlfn.XLOOKUP(T_PA9[[#This Row],[CÓDIGO]],'[2]BASE DE RADICACION 2'!$A$2:$A$668,'[2]BASE DE RADICACION 2'!$B$2:$B$668)</f>
        <v>362</v>
      </c>
      <c r="D66" s="22" t="str">
        <f>_xlfn.XLOOKUP(T_PA9[[#This Row],[CÓDIGO]],'[2]BASE DE RADICACION 2'!$A$2:$A$668,'[2]BASE DE RADICACION 2'!$E$2:$E$668)</f>
        <v>Solicitud de contratación Jessika Alexandra Manrique Sánchez</v>
      </c>
      <c r="E66" s="22">
        <f>_xlfn.XLOOKUP(T_PA9[[#This Row],[CÓDIGO]],'[2]BASE DE RADICACION 2'!$A$2:$A$668,'[2]BASE DE RADICACION 2'!$F$2:$F$668)</f>
        <v>335</v>
      </c>
      <c r="F66" s="22" t="s">
        <v>182</v>
      </c>
      <c r="G66" s="22" t="s">
        <v>188</v>
      </c>
      <c r="H66" s="22" t="str">
        <f>_xlfn.XLOOKUP(T_PA9[[#This Row],[CÓDIGO]],'[2]BASE DE RADICACION 2'!$A$2:$A$668,'[2]BASE DE RADICACION 2'!$M$2:$M$668)</f>
        <v xml:space="preserve"> Apoyar las actividades necesarias para dar avance a los procesos encaminados a mitigar el impacto del "Exceso de mortalidad durante la pandemia COVID-19 en Colombia".</v>
      </c>
      <c r="I66" s="35">
        <f>_xlfn.XLOOKUP(T_PA9[[#This Row],[CÓDIGO]],'[2]BASE DE RADICACION 2'!$A$2:$A$668,'[2]BASE DE RADICACION 2'!$C$2:$C$668)</f>
        <v>45056</v>
      </c>
      <c r="J66" s="22" t="s">
        <v>87</v>
      </c>
      <c r="K66" s="22" t="s">
        <v>87</v>
      </c>
      <c r="L66" s="22" t="s">
        <v>126</v>
      </c>
      <c r="M66" s="35">
        <f>_xlfn.XLOOKUP(T_PA9[[#This Row],[CÓDIGO]],'[2]BASE DE RADICACION 2'!$A$2:$A$668,'[2]BASE DE RADICACION 2'!$V$2:$V$668)</f>
        <v>45119</v>
      </c>
      <c r="N66" s="22" t="s">
        <v>63</v>
      </c>
      <c r="O66" s="22" t="str">
        <f>_xlfn.XLOOKUP(T_PA9[[#This Row],[CÓDIGO]],'[2]BASE DE RADICACION 2'!$A$2:$A$668,'[2]BASE DE RADICACION 2'!$N$2:$N$668)</f>
        <v>Directa prestación de servicios</v>
      </c>
      <c r="P66" s="78">
        <f>_xlfn.XLOOKUP(T_PA9[[#This Row],[CÓDIGO]],'[3]BASE DE RADICACION 2'!$A$2:$A$620,'[3]BASE DE RADICACION 2'!$O$2:$O$620)</f>
        <v>72500000</v>
      </c>
      <c r="Q66" s="78">
        <v>72500000</v>
      </c>
      <c r="R66" s="78">
        <v>72500000</v>
      </c>
      <c r="S66" s="78"/>
      <c r="T66" s="24" t="s">
        <v>185</v>
      </c>
    </row>
    <row r="67" spans="2:20" ht="51" hidden="1" x14ac:dyDescent="0.2">
      <c r="B67" s="22" t="s">
        <v>208</v>
      </c>
      <c r="C67" s="22">
        <f>_xlfn.XLOOKUP(T_PA9[[#This Row],[CÓDIGO]],'[2]BASE DE RADICACION 2'!$A$2:$A$668,'[2]BASE DE RADICACION 2'!$B$2:$B$668)</f>
        <v>363</v>
      </c>
      <c r="D67" s="22" t="str">
        <f>_xlfn.XLOOKUP(T_PA9[[#This Row],[CÓDIGO]],'[2]BASE DE RADICACION 2'!$A$2:$A$668,'[2]BASE DE RADICACION 2'!$E$2:$E$668)</f>
        <v>Solicitud de contratación Laura María Berrio Parra</v>
      </c>
      <c r="E67" s="22">
        <f>_xlfn.XLOOKUP(T_PA9[[#This Row],[CÓDIGO]],'[2]BASE DE RADICACION 2'!$A$2:$A$668,'[2]BASE DE RADICACION 2'!$F$2:$F$668)</f>
        <v>335</v>
      </c>
      <c r="F67" s="22" t="s">
        <v>182</v>
      </c>
      <c r="G67" s="22" t="s">
        <v>188</v>
      </c>
      <c r="H67" s="22" t="str">
        <f>_xlfn.XLOOKUP(T_PA9[[#This Row],[CÓDIGO]],'[2]BASE DE RADICACION 2'!$A$2:$A$668,'[2]BASE DE RADICACION 2'!$M$2:$M$668)</f>
        <v>Brindar apoyo a las actividades de tratamiento y flujo de datos e información en el marco de lo relacionado con la mitigación del impacto por el "Exceso de mortalidad durante la pandemia COVID-19 en Colombia" segunda fase.</v>
      </c>
      <c r="I67" s="35">
        <f>_xlfn.XLOOKUP(T_PA9[[#This Row],[CÓDIGO]],'[2]BASE DE RADICACION 2'!$A$2:$A$668,'[2]BASE DE RADICACION 2'!$C$2:$C$668)</f>
        <v>45056</v>
      </c>
      <c r="J67" s="22" t="s">
        <v>87</v>
      </c>
      <c r="K67" s="22" t="s">
        <v>87</v>
      </c>
      <c r="L67" s="22" t="s">
        <v>126</v>
      </c>
      <c r="M67" s="35">
        <f>_xlfn.XLOOKUP(T_PA9[[#This Row],[CÓDIGO]],'[2]BASE DE RADICACION 2'!$A$2:$A$668,'[2]BASE DE RADICACION 2'!$V$2:$V$668)</f>
        <v>45090</v>
      </c>
      <c r="N67" s="22" t="s">
        <v>63</v>
      </c>
      <c r="O67" s="22" t="str">
        <f>_xlfn.XLOOKUP(T_PA9[[#This Row],[CÓDIGO]],'[2]BASE DE RADICACION 2'!$A$2:$A$668,'[2]BASE DE RADICACION 2'!$N$2:$N$668)</f>
        <v>Directa prestación de servicios</v>
      </c>
      <c r="P67" s="78">
        <f>_xlfn.XLOOKUP(T_PA9[[#This Row],[CÓDIGO]],'[3]BASE DE RADICACION 2'!$A$2:$A$620,'[3]BASE DE RADICACION 2'!$O$2:$O$620)</f>
        <v>66375000</v>
      </c>
      <c r="Q67" s="78">
        <v>66375000</v>
      </c>
      <c r="R67" s="78">
        <v>66375000</v>
      </c>
      <c r="S67" s="78"/>
      <c r="T67" s="24" t="s">
        <v>185</v>
      </c>
    </row>
    <row r="68" spans="2:20" ht="51" hidden="1" x14ac:dyDescent="0.2">
      <c r="B68" s="22" t="s">
        <v>209</v>
      </c>
      <c r="C68" s="22">
        <f>_xlfn.XLOOKUP(T_PA9[[#This Row],[CÓDIGO]],'[2]BASE DE RADICACION 2'!$A$2:$A$668,'[2]BASE DE RADICACION 2'!$B$2:$B$668)</f>
        <v>364</v>
      </c>
      <c r="D68" s="22" t="str">
        <f>_xlfn.XLOOKUP(T_PA9[[#This Row],[CÓDIGO]],'[2]BASE DE RADICACION 2'!$A$2:$A$668,'[2]BASE DE RADICACION 2'!$E$2:$E$668)</f>
        <v>Solicitud de contratación Diana Carolina Urrego Ricaurte</v>
      </c>
      <c r="E68" s="22">
        <f>_xlfn.XLOOKUP(T_PA9[[#This Row],[CÓDIGO]],'[2]BASE DE RADICACION 2'!$A$2:$A$668,'[2]BASE DE RADICACION 2'!$F$2:$F$668)</f>
        <v>335</v>
      </c>
      <c r="F68" s="22" t="s">
        <v>182</v>
      </c>
      <c r="G68" s="22" t="s">
        <v>188</v>
      </c>
      <c r="H68" s="22" t="str">
        <f>_xlfn.XLOOKUP(T_PA9[[#This Row],[CÓDIGO]],'[2]BASE DE RADICACION 2'!$A$2:$A$668,'[2]BASE DE RADICACION 2'!$M$2:$M$668)</f>
        <v>Brindar apoyo a las actividades de tratamiento y flujo de datos e información en el marco de lo relacionado con la mitigación del impacto por el "Exceso de mortalidad durante la pandemia COVID-19 en Colombia" segunda fase.</v>
      </c>
      <c r="I68" s="35">
        <f>_xlfn.XLOOKUP(T_PA9[[#This Row],[CÓDIGO]],'[2]BASE DE RADICACION 2'!$A$2:$A$668,'[2]BASE DE RADICACION 2'!$C$2:$C$668)</f>
        <v>45056</v>
      </c>
      <c r="J68" s="22" t="s">
        <v>87</v>
      </c>
      <c r="K68" s="22" t="s">
        <v>87</v>
      </c>
      <c r="L68" s="22" t="s">
        <v>126</v>
      </c>
      <c r="M68" s="35">
        <f>_xlfn.XLOOKUP(T_PA9[[#This Row],[CÓDIGO]],'[2]BASE DE RADICACION 2'!$A$2:$A$668,'[2]BASE DE RADICACION 2'!$V$2:$V$668)</f>
        <v>45090</v>
      </c>
      <c r="N68" s="22" t="s">
        <v>63</v>
      </c>
      <c r="O68" s="22" t="str">
        <f>_xlfn.XLOOKUP(T_PA9[[#This Row],[CÓDIGO]],'[2]BASE DE RADICACION 2'!$A$2:$A$668,'[2]BASE DE RADICACION 2'!$N$2:$N$668)</f>
        <v>Directa prestación de servicios</v>
      </c>
      <c r="P68" s="78">
        <f>_xlfn.XLOOKUP(T_PA9[[#This Row],[CÓDIGO]],'[3]BASE DE RADICACION 2'!$A$2:$A$620,'[3]BASE DE RADICACION 2'!$O$2:$O$620)</f>
        <v>66375000</v>
      </c>
      <c r="Q68" s="78">
        <v>66375000</v>
      </c>
      <c r="R68" s="78">
        <v>66375000</v>
      </c>
      <c r="S68" s="78"/>
      <c r="T68" s="24" t="s">
        <v>185</v>
      </c>
    </row>
    <row r="69" spans="2:20" ht="51" hidden="1" x14ac:dyDescent="0.2">
      <c r="B69" s="22" t="s">
        <v>210</v>
      </c>
      <c r="C69" s="22">
        <f>_xlfn.XLOOKUP(T_PA9[[#This Row],[CÓDIGO]],'[2]BASE DE RADICACION 2'!$A$2:$A$668,'[2]BASE DE RADICACION 2'!$B$2:$B$668)</f>
        <v>365</v>
      </c>
      <c r="D69" s="22" t="str">
        <f>_xlfn.XLOOKUP(T_PA9[[#This Row],[CÓDIGO]],'[2]BASE DE RADICACION 2'!$A$2:$A$668,'[2]BASE DE RADICACION 2'!$E$2:$E$668)</f>
        <v>Solicitud de contratación Luis José Torres Rojas</v>
      </c>
      <c r="E69" s="22">
        <f>_xlfn.XLOOKUP(T_PA9[[#This Row],[CÓDIGO]],'[2]BASE DE RADICACION 2'!$A$2:$A$668,'[2]BASE DE RADICACION 2'!$F$2:$F$668)</f>
        <v>335</v>
      </c>
      <c r="F69" s="22" t="s">
        <v>182</v>
      </c>
      <c r="G69" s="22" t="s">
        <v>188</v>
      </c>
      <c r="H69" s="22" t="str">
        <f>_xlfn.XLOOKUP(T_PA9[[#This Row],[CÓDIGO]],'[2]BASE DE RADICACION 2'!$A$2:$A$668,'[2]BASE DE RADICACION 2'!$M$2:$M$668)</f>
        <v>Brindar apoyo a las actividades de tratamiento y flujo de datos e información en el marco de lo relacionado con la mitigación del impacto por el "Exceso de mortalidad durante la pandemia COVID-19 en Colombia" segunda fase.</v>
      </c>
      <c r="I69" s="35">
        <f>_xlfn.XLOOKUP(T_PA9[[#This Row],[CÓDIGO]],'[2]BASE DE RADICACION 2'!$A$2:$A$668,'[2]BASE DE RADICACION 2'!$C$2:$C$668)</f>
        <v>45056</v>
      </c>
      <c r="J69" s="22" t="s">
        <v>87</v>
      </c>
      <c r="K69" s="22" t="s">
        <v>87</v>
      </c>
      <c r="L69" s="22" t="s">
        <v>126</v>
      </c>
      <c r="M69" s="35">
        <f>_xlfn.XLOOKUP(T_PA9[[#This Row],[CÓDIGO]],'[2]BASE DE RADICACION 2'!$A$2:$A$668,'[2]BASE DE RADICACION 2'!$V$2:$V$668)</f>
        <v>45092</v>
      </c>
      <c r="N69" s="22" t="s">
        <v>63</v>
      </c>
      <c r="O69" s="22" t="str">
        <f>_xlfn.XLOOKUP(T_PA9[[#This Row],[CÓDIGO]],'[2]BASE DE RADICACION 2'!$A$2:$A$668,'[2]BASE DE RADICACION 2'!$N$2:$N$668)</f>
        <v>Directa prestación de servicios</v>
      </c>
      <c r="P69" s="78">
        <f>_xlfn.XLOOKUP(T_PA9[[#This Row],[CÓDIGO]],'[3]BASE DE RADICACION 2'!$A$2:$A$620,'[3]BASE DE RADICACION 2'!$O$2:$O$620)</f>
        <v>66375000</v>
      </c>
      <c r="Q69" s="78">
        <v>66375000</v>
      </c>
      <c r="R69" s="78">
        <v>66375000</v>
      </c>
      <c r="S69" s="78"/>
      <c r="T69" s="24" t="s">
        <v>185</v>
      </c>
    </row>
    <row r="70" spans="2:20" ht="51" hidden="1" x14ac:dyDescent="0.2">
      <c r="B70" s="22" t="s">
        <v>211</v>
      </c>
      <c r="C70" s="22">
        <f>_xlfn.XLOOKUP(T_PA9[[#This Row],[CÓDIGO]],'[2]BASE DE RADICACION 2'!$A$2:$A$668,'[2]BASE DE RADICACION 2'!$B$2:$B$668)</f>
        <v>366</v>
      </c>
      <c r="D70" s="22" t="str">
        <f>_xlfn.XLOOKUP(T_PA9[[#This Row],[CÓDIGO]],'[2]BASE DE RADICACION 2'!$A$2:$A$668,'[2]BASE DE RADICACION 2'!$E$2:$E$668)</f>
        <v>Solicitud de contratación Angelica María Zapata Matheus</v>
      </c>
      <c r="E70" s="22">
        <f>_xlfn.XLOOKUP(T_PA9[[#This Row],[CÓDIGO]],'[2]BASE DE RADICACION 2'!$A$2:$A$668,'[2]BASE DE RADICACION 2'!$F$2:$F$668)</f>
        <v>335</v>
      </c>
      <c r="F70" s="22" t="s">
        <v>182</v>
      </c>
      <c r="G70" s="22" t="s">
        <v>188</v>
      </c>
      <c r="H70" s="22" t="str">
        <f>_xlfn.XLOOKUP(T_PA9[[#This Row],[CÓDIGO]],'[2]BASE DE RADICACION 2'!$A$2:$A$668,'[2]BASE DE RADICACION 2'!$M$2:$M$668)</f>
        <v>Prestar sus servicios profesionales para apoyar las actividades de recolección, consolidación, procesamiento, revisión y análisis de información en el marco del proyecto "Exceso de mortalidad durante la pandemia COVID-19 en Colombia" segunda fase.</v>
      </c>
      <c r="I70" s="35">
        <f>_xlfn.XLOOKUP(T_PA9[[#This Row],[CÓDIGO]],'[2]BASE DE RADICACION 2'!$A$2:$A$668,'[2]BASE DE RADICACION 2'!$C$2:$C$668)</f>
        <v>45056</v>
      </c>
      <c r="J70" s="22" t="s">
        <v>87</v>
      </c>
      <c r="K70" s="22" t="s">
        <v>87</v>
      </c>
      <c r="L70" s="22" t="s">
        <v>126</v>
      </c>
      <c r="M70" s="35">
        <f>_xlfn.XLOOKUP(T_PA9[[#This Row],[CÓDIGO]],'[2]BASE DE RADICACION 2'!$A$2:$A$668,'[2]BASE DE RADICACION 2'!$V$2:$V$668)</f>
        <v>45092</v>
      </c>
      <c r="N70" s="22" t="s">
        <v>63</v>
      </c>
      <c r="O70" s="22" t="str">
        <f>_xlfn.XLOOKUP(T_PA9[[#This Row],[CÓDIGO]],'[2]BASE DE RADICACION 2'!$A$2:$A$668,'[2]BASE DE RADICACION 2'!$N$2:$N$668)</f>
        <v>Directa prestación de servicios</v>
      </c>
      <c r="P70" s="78">
        <f>_xlfn.XLOOKUP(T_PA9[[#This Row],[CÓDIGO]],'[3]BASE DE RADICACION 2'!$A$2:$A$620,'[3]BASE DE RADICACION 2'!$O$2:$O$620)</f>
        <v>66375000</v>
      </c>
      <c r="Q70" s="78">
        <v>66375000</v>
      </c>
      <c r="R70" s="78">
        <v>66375000</v>
      </c>
      <c r="S70" s="78"/>
      <c r="T70" s="24" t="s">
        <v>185</v>
      </c>
    </row>
    <row r="71" spans="2:20" ht="51" hidden="1" x14ac:dyDescent="0.2">
      <c r="B71" s="22" t="s">
        <v>212</v>
      </c>
      <c r="C71" s="22">
        <f>_xlfn.XLOOKUP(T_PA9[[#This Row],[CÓDIGO]],'[2]BASE DE RADICACION 2'!$A$2:$A$668,'[2]BASE DE RADICACION 2'!$B$2:$B$668)</f>
        <v>367</v>
      </c>
      <c r="D71" s="22" t="str">
        <f>_xlfn.XLOOKUP(T_PA9[[#This Row],[CÓDIGO]],'[2]BASE DE RADICACION 2'!$A$2:$A$668,'[2]BASE DE RADICACION 2'!$E$2:$E$668)</f>
        <v>Solicitud de contratación Natali Báez Cortes</v>
      </c>
      <c r="E71" s="22">
        <f>_xlfn.XLOOKUP(T_PA9[[#This Row],[CÓDIGO]],'[2]BASE DE RADICACION 2'!$A$2:$A$668,'[2]BASE DE RADICACION 2'!$F$2:$F$668)</f>
        <v>335</v>
      </c>
      <c r="F71" s="22" t="s">
        <v>182</v>
      </c>
      <c r="G71" s="22" t="s">
        <v>188</v>
      </c>
      <c r="H71" s="22" t="str">
        <f>_xlfn.XLOOKUP(T_PA9[[#This Row],[CÓDIGO]],'[2]BASE DE RADICACION 2'!$A$2:$A$668,'[2]BASE DE RADICACION 2'!$M$2:$M$668)</f>
        <v>Prestar sus servicios profesionales para apoyar las actividades de recolección, consolidación, procesamiento, revisión y análisis de información en el marco del proyecto "Exceso de mortalidad durante la pandemia COVID-19 en Colombia" segunda fase.</v>
      </c>
      <c r="I71" s="35">
        <f>_xlfn.XLOOKUP(T_PA9[[#This Row],[CÓDIGO]],'[2]BASE DE RADICACION 2'!$A$2:$A$668,'[2]BASE DE RADICACION 2'!$C$2:$C$668)</f>
        <v>45056</v>
      </c>
      <c r="J71" s="22" t="s">
        <v>87</v>
      </c>
      <c r="K71" s="22" t="s">
        <v>87</v>
      </c>
      <c r="L71" s="22" t="s">
        <v>126</v>
      </c>
      <c r="M71" s="35">
        <f>_xlfn.XLOOKUP(T_PA9[[#This Row],[CÓDIGO]],'[2]BASE DE RADICACION 2'!$A$2:$A$668,'[2]BASE DE RADICACION 2'!$V$2:$V$668)</f>
        <v>45090</v>
      </c>
      <c r="N71" s="22" t="s">
        <v>63</v>
      </c>
      <c r="O71" s="22" t="str">
        <f>_xlfn.XLOOKUP(T_PA9[[#This Row],[CÓDIGO]],'[2]BASE DE RADICACION 2'!$A$2:$A$668,'[2]BASE DE RADICACION 2'!$N$2:$N$668)</f>
        <v>Directa prestación de servicios</v>
      </c>
      <c r="P71" s="78">
        <f>_xlfn.XLOOKUP(T_PA9[[#This Row],[CÓDIGO]],'[3]BASE DE RADICACION 2'!$A$2:$A$620,'[3]BASE DE RADICACION 2'!$O$2:$O$620)</f>
        <v>66375000</v>
      </c>
      <c r="Q71" s="78">
        <v>66375000</v>
      </c>
      <c r="R71" s="78">
        <v>66375000</v>
      </c>
      <c r="S71" s="78"/>
      <c r="T71" s="24" t="s">
        <v>185</v>
      </c>
    </row>
    <row r="72" spans="2:20" ht="51" hidden="1" x14ac:dyDescent="0.2">
      <c r="B72" s="22" t="s">
        <v>213</v>
      </c>
      <c r="C72" s="22">
        <f>_xlfn.XLOOKUP(T_PA9[[#This Row],[CÓDIGO]],'[2]BASE DE RADICACION 2'!$A$2:$A$668,'[2]BASE DE RADICACION 2'!$B$2:$B$668)</f>
        <v>368</v>
      </c>
      <c r="D72" s="22" t="str">
        <f>_xlfn.XLOOKUP(T_PA9[[#This Row],[CÓDIGO]],'[2]BASE DE RADICACION 2'!$A$2:$A$668,'[2]BASE DE RADICACION 2'!$E$2:$E$668)</f>
        <v>Solicitud de contratación Karla Jimena Ortiz Lozano</v>
      </c>
      <c r="E72" s="22">
        <f>_xlfn.XLOOKUP(T_PA9[[#This Row],[CÓDIGO]],'[2]BASE DE RADICACION 2'!$A$2:$A$668,'[2]BASE DE RADICACION 2'!$F$2:$F$668)</f>
        <v>335</v>
      </c>
      <c r="F72" s="22" t="s">
        <v>182</v>
      </c>
      <c r="G72" s="22" t="s">
        <v>188</v>
      </c>
      <c r="H72" s="22" t="str">
        <f>_xlfn.XLOOKUP(T_PA9[[#This Row],[CÓDIGO]],'[2]BASE DE RADICACION 2'!$A$2:$A$668,'[2]BASE DE RADICACION 2'!$M$2:$M$668)</f>
        <v>Prestar sus servicios profesionales para apoyar las actividades de recolección, consolidación, procesamiento, revisión y análisis de información en el marco del proyecto "Exceso de mortalidad durante la pandemia COVID-19 en Colombia" segunda fase.</v>
      </c>
      <c r="I72" s="35">
        <f>_xlfn.XLOOKUP(T_PA9[[#This Row],[CÓDIGO]],'[2]BASE DE RADICACION 2'!$A$2:$A$668,'[2]BASE DE RADICACION 2'!$C$2:$C$668)</f>
        <v>45056</v>
      </c>
      <c r="J72" s="22" t="s">
        <v>87</v>
      </c>
      <c r="K72" s="22" t="s">
        <v>87</v>
      </c>
      <c r="L72" s="22" t="s">
        <v>126</v>
      </c>
      <c r="M72" s="35">
        <f>_xlfn.XLOOKUP(T_PA9[[#This Row],[CÓDIGO]],'[2]BASE DE RADICACION 2'!$A$2:$A$668,'[2]BASE DE RADICACION 2'!$V$2:$V$668)</f>
        <v>45090</v>
      </c>
      <c r="N72" s="22" t="s">
        <v>63</v>
      </c>
      <c r="O72" s="22" t="str">
        <f>_xlfn.XLOOKUP(T_PA9[[#This Row],[CÓDIGO]],'[2]BASE DE RADICACION 2'!$A$2:$A$668,'[2]BASE DE RADICACION 2'!$N$2:$N$668)</f>
        <v>Directa prestación de servicios</v>
      </c>
      <c r="P72" s="78">
        <f>_xlfn.XLOOKUP(T_PA9[[#This Row],[CÓDIGO]],'[3]BASE DE RADICACION 2'!$A$2:$A$620,'[3]BASE DE RADICACION 2'!$O$2:$O$620)</f>
        <v>66375000</v>
      </c>
      <c r="Q72" s="78">
        <v>66375000</v>
      </c>
      <c r="R72" s="78">
        <v>66375000</v>
      </c>
      <c r="S72" s="78"/>
      <c r="T72" s="24" t="s">
        <v>185</v>
      </c>
    </row>
    <row r="73" spans="2:20" ht="38.25" hidden="1" x14ac:dyDescent="0.2">
      <c r="B73" s="22" t="s">
        <v>214</v>
      </c>
      <c r="C73" s="22">
        <f>_xlfn.XLOOKUP(T_PA9[[#This Row],[CÓDIGO]],'[2]BASE DE RADICACION 2'!$A$2:$A$668,'[2]BASE DE RADICACION 2'!$B$2:$B$668)</f>
        <v>353</v>
      </c>
      <c r="D73" s="22" t="str">
        <f>_xlfn.XLOOKUP(T_PA9[[#This Row],[CÓDIGO]],'[2]BASE DE RADICACION 2'!$A$2:$A$668,'[2]BASE DE RADICACION 2'!$E$2:$E$668)</f>
        <v>Solicitud de contratación John Goot Moreno Amaya</v>
      </c>
      <c r="E73" s="22">
        <f>_xlfn.XLOOKUP(T_PA9[[#This Row],[CÓDIGO]],'[2]BASE DE RADICACION 2'!$A$2:$A$668,'[2]BASE DE RADICACION 2'!$F$2:$F$668)</f>
        <v>335</v>
      </c>
      <c r="F73" s="22" t="s">
        <v>182</v>
      </c>
      <c r="G73" s="22" t="s">
        <v>188</v>
      </c>
      <c r="H73" s="22" t="str">
        <f>_xlfn.XLOOKUP(T_PA9[[#This Row],[CÓDIGO]],'[2]BASE DE RADICACION 2'!$A$2:$A$668,'[2]BASE DE RADICACION 2'!$M$2:$M$668)</f>
        <v xml:space="preserve"> Prestar servicios profesionales para apoyar el mantenimiento tecnológico del sistema de información para la vigilancia en salud pública de mortalidad materna.</v>
      </c>
      <c r="I73" s="35">
        <f>_xlfn.XLOOKUP(T_PA9[[#This Row],[CÓDIGO]],'[2]BASE DE RADICACION 2'!$A$2:$A$668,'[2]BASE DE RADICACION 2'!$C$2:$C$668)</f>
        <v>45050</v>
      </c>
      <c r="J73" s="22" t="s">
        <v>87</v>
      </c>
      <c r="K73" s="22" t="s">
        <v>87</v>
      </c>
      <c r="L73" s="22" t="s">
        <v>126</v>
      </c>
      <c r="M73" s="35">
        <f>_xlfn.XLOOKUP(T_PA9[[#This Row],[CÓDIGO]],'[2]BASE DE RADICACION 2'!$A$2:$A$668,'[2]BASE DE RADICACION 2'!$V$2:$V$668)</f>
        <v>45062</v>
      </c>
      <c r="N73" s="22" t="s">
        <v>63</v>
      </c>
      <c r="O73" s="22" t="str">
        <f>_xlfn.XLOOKUP(T_PA9[[#This Row],[CÓDIGO]],'[2]BASE DE RADICACION 2'!$A$2:$A$668,'[2]BASE DE RADICACION 2'!$N$2:$N$668)</f>
        <v>Directa prestación de servicios</v>
      </c>
      <c r="P73" s="78">
        <f>_xlfn.XLOOKUP(T_PA9[[#This Row],[CÓDIGO]],'[3]BASE DE RADICACION 2'!$A$2:$A$620,'[3]BASE DE RADICACION 2'!$O$2:$O$620)</f>
        <v>46701612</v>
      </c>
      <c r="Q73" s="78">
        <v>46701612</v>
      </c>
      <c r="R73" s="78">
        <v>46701612</v>
      </c>
      <c r="S73" s="78"/>
      <c r="T73" s="24" t="s">
        <v>185</v>
      </c>
    </row>
    <row r="74" spans="2:20" s="83" customFormat="1" ht="89.25" hidden="1" customHeight="1" x14ac:dyDescent="0.2">
      <c r="B74" s="23" t="s">
        <v>215</v>
      </c>
      <c r="C74" s="23">
        <f>_xlfn.XLOOKUP(T_PA9[[#This Row],[CÓDIGO]],'[2]BASE DE RADICACION 2'!$A$2:$A$668,'[2]BASE DE RADICACION 2'!$B$2:$B$668)</f>
        <v>463</v>
      </c>
      <c r="D74" s="23" t="str">
        <f>_xlfn.XLOOKUP(T_PA9[[#This Row],[CÓDIGO]],'[2]BASE DE RADICACION 2'!$A$2:$A$668,'[2]BASE DE RADICACION 2'!$E$2:$E$668)</f>
        <v>Solicitud de contratación Lina Maria Gamboa</v>
      </c>
      <c r="E74" s="23">
        <f>_xlfn.XLOOKUP(T_PA9[[#This Row],[CÓDIGO]],'[2]BASE DE RADICACION 2'!$A$2:$A$668,'[2]BASE DE RADICACION 2'!$F$2:$F$668)</f>
        <v>335</v>
      </c>
      <c r="F74" s="23" t="s">
        <v>182</v>
      </c>
      <c r="G74" s="23" t="s">
        <v>183</v>
      </c>
      <c r="H74" s="23" t="str">
        <f>_xlfn.XLOOKUP(T_PA9[[#This Row],[CÓDIGO]],'[2]BASE DE RADICACION 2'!$A$2:$A$668,'[2]BASE DE RADICACION 2'!$M$2:$M$668)</f>
        <v>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v>
      </c>
      <c r="I74" s="61">
        <f>_xlfn.XLOOKUP(T_PA9[[#This Row],[CÓDIGO]],'[2]BASE DE RADICACION 2'!$A$2:$A$668,'[2]BASE DE RADICACION 2'!$C$2:$C$668)</f>
        <v>45168</v>
      </c>
      <c r="J74" s="23" t="s">
        <v>87</v>
      </c>
      <c r="K74" s="23" t="s">
        <v>195</v>
      </c>
      <c r="L74" s="23" t="s">
        <v>149</v>
      </c>
      <c r="M74" s="61">
        <f>_xlfn.XLOOKUP(T_PA9[[#This Row],[CÓDIGO]],'[2]BASE DE RADICACION 2'!$A$2:$A$668,'[2]BASE DE RADICACION 2'!$V$2:$V$668)</f>
        <v>0</v>
      </c>
      <c r="N74" s="23" t="s">
        <v>63</v>
      </c>
      <c r="O74" s="23" t="str">
        <f>_xlfn.XLOOKUP(T_PA9[[#This Row],[CÓDIGO]],'[2]BASE DE RADICACION 2'!$A$2:$A$668,'[2]BASE DE RADICACION 2'!$N$2:$N$668)</f>
        <v>Directa prestación de servicios</v>
      </c>
      <c r="P74" s="80">
        <v>81600000</v>
      </c>
      <c r="Q74" s="80">
        <v>92400000</v>
      </c>
      <c r="R74" s="80" t="s">
        <v>150</v>
      </c>
      <c r="S74" s="80" t="e">
        <f>_xlfn.XLOOKUP(T_PA9[[#This Row],[CÓDIGO]],'[3]BASE DE RADICACION 2'!$A$2:$A$627,'[3]BASE DE RADICACION 2'!$W$2:$W$627)</f>
        <v>#N/A</v>
      </c>
      <c r="T74" s="38" t="s">
        <v>185</v>
      </c>
    </row>
    <row r="75" spans="2:20" ht="63.75" hidden="1" x14ac:dyDescent="0.2">
      <c r="B75" s="22" t="s">
        <v>216</v>
      </c>
      <c r="C75" s="22">
        <f>_xlfn.XLOOKUP(T_PA9[[#This Row],[CÓDIGO]],'[2]BASE DE RADICACION 2'!$A$2:$A$668,'[2]BASE DE RADICACION 2'!$B$2:$B$668)</f>
        <v>396</v>
      </c>
      <c r="D75" s="22" t="str">
        <f>_xlfn.XLOOKUP(T_PA9[[#This Row],[CÓDIGO]],'[2]BASE DE RADICACION 2'!$A$2:$A$668,'[2]BASE DE RADICACION 2'!$E$2:$E$668)</f>
        <v>Solicitud de contratación Filomena Klinger Brahan</v>
      </c>
      <c r="E75" s="22">
        <f>_xlfn.XLOOKUP(T_PA9[[#This Row],[CÓDIGO]],'[2]BASE DE RADICACION 2'!$A$2:$A$668,'[2]BASE DE RADICACION 2'!$F$2:$F$668)</f>
        <v>335</v>
      </c>
      <c r="F75" s="22" t="s">
        <v>182</v>
      </c>
      <c r="G75" s="22" t="s">
        <v>188</v>
      </c>
      <c r="H75" s="22" t="str">
        <f>_xlfn.XLOOKUP(T_PA9[[#This Row],[CÓDIGO]],'[2]BASE DE RADICACION 2'!$A$2:$A$668,'[2]BASE DE RADICACION 2'!$M$2:$M$668)</f>
        <v>Apoyar en el seguimiento de todas las actividades administrativas y financieras necesarias para el completo desarrollo del proyecto titulado “Sostenibilidad de la etapa de desarrollo del Instituto Nacional de Salud de Colombia en la respuesta de Emergencias de Salud Pública y su desarrollo como centro de excelencia en América Latina”.</v>
      </c>
      <c r="I75" s="35">
        <f>_xlfn.XLOOKUP(T_PA9[[#This Row],[CÓDIGO]],'[2]BASE DE RADICACION 2'!$A$2:$A$668,'[2]BASE DE RADICACION 2'!$C$2:$C$668)</f>
        <v>45084</v>
      </c>
      <c r="J75" s="22" t="s">
        <v>144</v>
      </c>
      <c r="K75" s="22" t="s">
        <v>144</v>
      </c>
      <c r="L75" s="22" t="s">
        <v>126</v>
      </c>
      <c r="M75" s="35">
        <f>_xlfn.XLOOKUP(T_PA9[[#This Row],[CÓDIGO]],'[2]BASE DE RADICACION 2'!$A$2:$A$668,'[2]BASE DE RADICACION 2'!$V$2:$V$668)</f>
        <v>45106</v>
      </c>
      <c r="N75" s="22" t="s">
        <v>63</v>
      </c>
      <c r="O75" s="22" t="str">
        <f>_xlfn.XLOOKUP(T_PA9[[#This Row],[CÓDIGO]],'[2]BASE DE RADICACION 2'!$A$2:$A$668,'[2]BASE DE RADICACION 2'!$N$2:$N$668)</f>
        <v>Directa prestación de servicios</v>
      </c>
      <c r="P75" s="78">
        <f>_xlfn.XLOOKUP(T_PA9[[#This Row],[CÓDIGO]],'[3]BASE DE RADICACION 2'!$A$2:$A$620,'[3]BASE DE RADICACION 2'!$O$2:$O$620)</f>
        <v>72000000</v>
      </c>
      <c r="Q75" s="78">
        <v>72000000</v>
      </c>
      <c r="R75" s="78">
        <v>72000000</v>
      </c>
      <c r="S75" s="78"/>
      <c r="T75" s="24" t="s">
        <v>185</v>
      </c>
    </row>
    <row r="76" spans="2:20" ht="38.25" hidden="1" x14ac:dyDescent="0.2">
      <c r="B76" s="22" t="s">
        <v>217</v>
      </c>
      <c r="C76" s="22">
        <f>_xlfn.XLOOKUP(T_PA9[[#This Row],[CÓDIGO]],'[2]BASE DE RADICACION 2'!$A$2:$A$668,'[2]BASE DE RADICACION 2'!$B$2:$B$668)</f>
        <v>265</v>
      </c>
      <c r="D76" s="22" t="str">
        <f>_xlfn.XLOOKUP(T_PA9[[#This Row],[CÓDIGO]],'[2]BASE DE RADICACION 2'!$A$2:$A$668,'[2]BASE DE RADICACION 2'!$E$2:$E$668)</f>
        <v>Proceso de contratación Sergio Andres Murillo Castro</v>
      </c>
      <c r="E76" s="22">
        <f>_xlfn.XLOOKUP(T_PA9[[#This Row],[CÓDIGO]],'[2]BASE DE RADICACION 2'!$A$2:$A$668,'[2]BASE DE RADICACION 2'!$F$2:$F$668)</f>
        <v>335</v>
      </c>
      <c r="F76" s="22" t="s">
        <v>182</v>
      </c>
      <c r="G76" s="22" t="s">
        <v>183</v>
      </c>
      <c r="H76" s="22" t="str">
        <f>_xlfn.XLOOKUP(T_PA9[[#This Row],[CÓDIGO]],'[2]BASE DE RADICACION 2'!$A$2:$A$668,'[2]BASE DE RADICACION 2'!$M$2:$M$668)</f>
        <v>Prestar servicios profesionales para el apoyo en la actualización del sistema de vigilancia en salud pública de la mortalidad materna y mortalidad perinatal y neonatal tardía</v>
      </c>
      <c r="I76" s="35">
        <f>_xlfn.XLOOKUP(T_PA9[[#This Row],[CÓDIGO]],'[2]BASE DE RADICACION 2'!$A$2:$A$668,'[2]BASE DE RADICACION 2'!$C$2:$C$668)</f>
        <v>44932</v>
      </c>
      <c r="J76" s="22" t="s">
        <v>87</v>
      </c>
      <c r="K76" s="22" t="s">
        <v>62</v>
      </c>
      <c r="L76" s="22" t="s">
        <v>126</v>
      </c>
      <c r="M76" s="35">
        <f>_xlfn.XLOOKUP(T_PA9[[#This Row],[CÓDIGO]],'[2]BASE DE RADICACION 2'!$A$2:$A$668,'[2]BASE DE RADICACION 2'!$V$2:$V$668)</f>
        <v>0</v>
      </c>
      <c r="N76" s="22" t="s">
        <v>63</v>
      </c>
      <c r="O76" s="22" t="str">
        <f>_xlfn.XLOOKUP(T_PA9[[#This Row],[CÓDIGO]],'[2]BASE DE RADICACION 2'!$A$2:$A$668,'[2]BASE DE RADICACION 2'!$N$2:$N$668)</f>
        <v>Directa prestación de servicios</v>
      </c>
      <c r="P76" s="78">
        <v>81600000</v>
      </c>
      <c r="Q76" s="78">
        <v>19720000</v>
      </c>
      <c r="R76" s="78">
        <v>19720000</v>
      </c>
      <c r="S76" s="78"/>
      <c r="T76" s="24" t="s">
        <v>185</v>
      </c>
    </row>
    <row r="77" spans="2:20" ht="38.25" hidden="1" x14ac:dyDescent="0.2">
      <c r="B77" s="22" t="s">
        <v>218</v>
      </c>
      <c r="C77" s="22">
        <f>_xlfn.XLOOKUP(T_PA9[[#This Row],[CÓDIGO]],'[2]BASE DE RADICACION 2'!$A$2:$A$668,'[2]BASE DE RADICACION 2'!$B$2:$B$668)</f>
        <v>398</v>
      </c>
      <c r="D77" s="22" t="str">
        <f>_xlfn.XLOOKUP(T_PA9[[#This Row],[CÓDIGO]],'[2]BASE DE RADICACION 2'!$A$2:$A$668,'[2]BASE DE RADICACION 2'!$E$2:$E$668)</f>
        <v>Solicitud de contratación Luz Dary Quintero Torres</v>
      </c>
      <c r="E77" s="22">
        <f>_xlfn.XLOOKUP(T_PA9[[#This Row],[CÓDIGO]],'[2]BASE DE RADICACION 2'!$A$2:$A$668,'[2]BASE DE RADICACION 2'!$F$2:$F$668)</f>
        <v>335</v>
      </c>
      <c r="F77" s="22" t="s">
        <v>182</v>
      </c>
      <c r="G77" s="22" t="s">
        <v>188</v>
      </c>
      <c r="H77" s="22" t="str">
        <f>_xlfn.XLOOKUP(T_PA9[[#This Row],[CÓDIGO]],'[2]BASE DE RADICACION 2'!$A$2:$A$668,'[2]BASE DE RADICACION 2'!$M$2:$M$668)</f>
        <v>Apoyar la implementación y seguimiento a la estrategia de Vigilancia en Salud Pública con enfoque Comunitario en Colombia.</v>
      </c>
      <c r="I77" s="35">
        <f>_xlfn.XLOOKUP(T_PA9[[#This Row],[CÓDIGO]],'[2]BASE DE RADICACION 2'!$A$2:$A$668,'[2]BASE DE RADICACION 2'!$C$2:$C$668)</f>
        <v>45090</v>
      </c>
      <c r="J77" s="22" t="s">
        <v>144</v>
      </c>
      <c r="K77" s="22" t="s">
        <v>144</v>
      </c>
      <c r="L77" s="22" t="s">
        <v>126</v>
      </c>
      <c r="M77" s="35">
        <f>_xlfn.XLOOKUP(T_PA9[[#This Row],[CÓDIGO]],'[2]BASE DE RADICACION 2'!$A$2:$A$668,'[2]BASE DE RADICACION 2'!$V$2:$V$668)</f>
        <v>45111</v>
      </c>
      <c r="N77" s="22" t="s">
        <v>63</v>
      </c>
      <c r="O77" s="22" t="str">
        <f>_xlfn.XLOOKUP(T_PA9[[#This Row],[CÓDIGO]],'[2]BASE DE RADICACION 2'!$A$2:$A$668,'[2]BASE DE RADICACION 2'!$N$2:$N$668)</f>
        <v>Directa prestación de servicios</v>
      </c>
      <c r="P77" s="78">
        <f>_xlfn.XLOOKUP(T_PA9[[#This Row],[CÓDIGO]],'[3]BASE DE RADICACION 2'!$A$2:$A$620,'[3]BASE DE RADICACION 2'!$O$2:$O$620)</f>
        <v>42000000</v>
      </c>
      <c r="Q77" s="78">
        <v>42000000</v>
      </c>
      <c r="R77" s="78">
        <v>42000000</v>
      </c>
      <c r="S77" s="78"/>
      <c r="T77" s="24" t="s">
        <v>185</v>
      </c>
    </row>
    <row r="78" spans="2:20" ht="38.25" hidden="1" x14ac:dyDescent="0.2">
      <c r="B78" s="22" t="s">
        <v>219</v>
      </c>
      <c r="C78" s="22">
        <f>_xlfn.XLOOKUP(T_PA9[[#This Row],[CÓDIGO]],'[2]BASE DE RADICACION 2'!$A$2:$A$668,'[2]BASE DE RADICACION 2'!$B$2:$B$668)</f>
        <v>399</v>
      </c>
      <c r="D78" s="22" t="str">
        <f>_xlfn.XLOOKUP(T_PA9[[#This Row],[CÓDIGO]],'[2]BASE DE RADICACION 2'!$A$2:$A$668,'[2]BASE DE RADICACION 2'!$E$2:$E$668)</f>
        <v>Solicitud de contratación Fabian Nicolás Moreno Anzola</v>
      </c>
      <c r="E78" s="22">
        <f>_xlfn.XLOOKUP(T_PA9[[#This Row],[CÓDIGO]],'[2]BASE DE RADICACION 2'!$A$2:$A$668,'[2]BASE DE RADICACION 2'!$F$2:$F$668)</f>
        <v>335</v>
      </c>
      <c r="F78" s="22" t="s">
        <v>182</v>
      </c>
      <c r="G78" s="22" t="s">
        <v>188</v>
      </c>
      <c r="H78" s="22" t="str">
        <f>_xlfn.XLOOKUP(T_PA9[[#This Row],[CÓDIGO]],'[2]BASE DE RADICACION 2'!$A$2:$A$668,'[2]BASE DE RADICACION 2'!$M$2:$M$668)</f>
        <v>Prestar servicios profesionales para desarrollar, identificar y recolectar información que permita el análisis y comprensión de las situaciones de la vigilancia en salud pública con base comunitaria.</v>
      </c>
      <c r="I78" s="35">
        <f>_xlfn.XLOOKUP(T_PA9[[#This Row],[CÓDIGO]],'[2]BASE DE RADICACION 2'!$A$2:$A$668,'[2]BASE DE RADICACION 2'!$C$2:$C$668)</f>
        <v>45090</v>
      </c>
      <c r="J78" s="22" t="s">
        <v>144</v>
      </c>
      <c r="K78" s="22" t="s">
        <v>144</v>
      </c>
      <c r="L78" s="22" t="s">
        <v>126</v>
      </c>
      <c r="M78" s="35">
        <f>_xlfn.XLOOKUP(T_PA9[[#This Row],[CÓDIGO]],'[2]BASE DE RADICACION 2'!$A$2:$A$668,'[2]BASE DE RADICACION 2'!$V$2:$V$668)</f>
        <v>45121</v>
      </c>
      <c r="N78" s="22" t="s">
        <v>63</v>
      </c>
      <c r="O78" s="22" t="str">
        <f>_xlfn.XLOOKUP(T_PA9[[#This Row],[CÓDIGO]],'[2]BASE DE RADICACION 2'!$A$2:$A$668,'[2]BASE DE RADICACION 2'!$N$2:$N$668)</f>
        <v>Directa prestación de servicios</v>
      </c>
      <c r="P78" s="78">
        <f>_xlfn.XLOOKUP(T_PA9[[#This Row],[CÓDIGO]],'[3]BASE DE RADICACION 2'!$A$2:$A$620,'[3]BASE DE RADICACION 2'!$O$2:$O$620)</f>
        <v>42000000</v>
      </c>
      <c r="Q78" s="78">
        <v>42000000</v>
      </c>
      <c r="R78" s="78">
        <v>42000000</v>
      </c>
      <c r="S78" s="78"/>
      <c r="T78" s="24" t="s">
        <v>185</v>
      </c>
    </row>
    <row r="79" spans="2:20" ht="76.5" hidden="1" x14ac:dyDescent="0.2">
      <c r="B79" s="22" t="s">
        <v>220</v>
      </c>
      <c r="C79" s="22">
        <f>_xlfn.XLOOKUP(T_PA9[[#This Row],[CÓDIGO]],'[2]BASE DE RADICACION 2'!$A$2:$A$668,'[2]BASE DE RADICACION 2'!$B$2:$B$668)</f>
        <v>415</v>
      </c>
      <c r="D79" s="22" t="str">
        <f>_xlfn.XLOOKUP(T_PA9[[#This Row],[CÓDIGO]],'[2]BASE DE RADICACION 2'!$A$2:$A$668,'[2]BASE DE RADICACION 2'!$E$2:$E$668)</f>
        <v>Solicitud de contratación Arantxa Sánchez Ferreira</v>
      </c>
      <c r="E79" s="22">
        <f>_xlfn.XLOOKUP(T_PA9[[#This Row],[CÓDIGO]],'[2]BASE DE RADICACION 2'!$A$2:$A$668,'[2]BASE DE RADICACION 2'!$F$2:$F$668)</f>
        <v>322</v>
      </c>
      <c r="F79" s="22" t="s">
        <v>182</v>
      </c>
      <c r="G79" s="22" t="s">
        <v>183</v>
      </c>
      <c r="H79" s="22" t="str">
        <f>_xlfn.XLOOKUP(T_PA9[[#This Row],[CÓDIGO]],'[2]BASE DE RADICACION 2'!$A$2:$A$668,'[2]BASE DE RADICACION 2'!$M$2:$M$668)</f>
        <v>Apoyar el procesamiento de mosquitos para detección y confirmación de la infección natural con Plasmodium spp. dentro del proyecto "Determinación del impacto entomológico del uso de mosquiteros tratados con insecticida de larga duración (MILD) y el rociado residual intradomiciliario (RRI) en un área endémica para la transmisión de malaria del departamento de Cauca, Colombia".</v>
      </c>
      <c r="I79" s="35">
        <f>_xlfn.XLOOKUP(T_PA9[[#This Row],[CÓDIGO]],'[2]BASE DE RADICACION 2'!$A$2:$A$668,'[2]BASE DE RADICACION 2'!$C$2:$C$668)</f>
        <v>45105</v>
      </c>
      <c r="J79" s="22" t="s">
        <v>144</v>
      </c>
      <c r="K79" s="22" t="s">
        <v>144</v>
      </c>
      <c r="L79" s="22" t="s">
        <v>126</v>
      </c>
      <c r="M79" s="35">
        <f>_xlfn.XLOOKUP(T_PA9[[#This Row],[CÓDIGO]],'[2]BASE DE RADICACION 2'!$A$2:$A$668,'[2]BASE DE RADICACION 2'!$V$2:$V$668)</f>
        <v>45119</v>
      </c>
      <c r="N79" s="22" t="s">
        <v>63</v>
      </c>
      <c r="O79" s="22" t="str">
        <f>_xlfn.XLOOKUP(T_PA9[[#This Row],[CÓDIGO]],'[2]BASE DE RADICACION 2'!$A$2:$A$668,'[2]BASE DE RADICACION 2'!$N$2:$N$668)</f>
        <v>Directa prestación de servicios</v>
      </c>
      <c r="P79" s="78">
        <f>_xlfn.XLOOKUP(T_PA9[[#This Row],[CÓDIGO]],'[3]BASE DE RADICACION 2'!$A$2:$A$620,'[3]BASE DE RADICACION 2'!$O$2:$O$620)</f>
        <v>13300000</v>
      </c>
      <c r="Q79" s="78">
        <v>13300000</v>
      </c>
      <c r="R79" s="78">
        <v>13300000</v>
      </c>
      <c r="S79" s="78"/>
      <c r="T79" s="24" t="s">
        <v>185</v>
      </c>
    </row>
    <row r="80" spans="2:20" ht="89.25" hidden="1" x14ac:dyDescent="0.2">
      <c r="B80" s="22" t="s">
        <v>221</v>
      </c>
      <c r="C80" s="22">
        <f>_xlfn.XLOOKUP(T_PA9[[#This Row],[CÓDIGO]],'[2]BASE DE RADICACION 2'!$A$2:$A$668,'[2]BASE DE RADICACION 2'!$B$2:$B$668)</f>
        <v>416</v>
      </c>
      <c r="D80" s="22" t="str">
        <f>_xlfn.XLOOKUP(T_PA9[[#This Row],[CÓDIGO]],'[2]BASE DE RADICACION 2'!$A$2:$A$668,'[2]BASE DE RADICACION 2'!$E$2:$E$668)</f>
        <v>Solicitud de contratación Beatriz Núñez Diaz</v>
      </c>
      <c r="E80" s="22">
        <f>_xlfn.XLOOKUP(T_PA9[[#This Row],[CÓDIGO]],'[2]BASE DE RADICACION 2'!$A$2:$A$668,'[2]BASE DE RADICACION 2'!$F$2:$F$668)</f>
        <v>322</v>
      </c>
      <c r="F80" s="22" t="s">
        <v>182</v>
      </c>
      <c r="G80" s="22" t="s">
        <v>183</v>
      </c>
      <c r="H80" s="22" t="str">
        <f>_xlfn.XLOOKUP(T_PA9[[#This Row],[CÓDIGO]],'[2]BASE DE RADICACION 2'!$A$2:$A$668,'[2]BASE DE RADICACION 2'!$M$2:$M$668)</f>
        <v>Apoyar la preparación de las muestras de mosquitos para su procesamiento, preparación de materiales y reactivos para la realización de pruebas de laboratorio y aseo de las áreas de trabajo dentro del proyecto "Determinación del impacto entomológico del uso de mosquiteros tratados con insecticida de larga duración (MILD) y el rociado residual intradomiciliario (RRI) en un área endémica para la transmisión de malaria del departamento de Cauca, Colombia".</v>
      </c>
      <c r="I80" s="35">
        <f>_xlfn.XLOOKUP(T_PA9[[#This Row],[CÓDIGO]],'[2]BASE DE RADICACION 2'!$A$2:$A$668,'[2]BASE DE RADICACION 2'!$C$2:$C$668)</f>
        <v>45105</v>
      </c>
      <c r="J80" s="22" t="s">
        <v>144</v>
      </c>
      <c r="K80" s="22" t="s">
        <v>144</v>
      </c>
      <c r="L80" s="22" t="s">
        <v>126</v>
      </c>
      <c r="M80" s="35">
        <f>_xlfn.XLOOKUP(T_PA9[[#This Row],[CÓDIGO]],'[2]BASE DE RADICACION 2'!$A$2:$A$668,'[2]BASE DE RADICACION 2'!$V$2:$V$668)</f>
        <v>45131</v>
      </c>
      <c r="N80" s="22" t="s">
        <v>63</v>
      </c>
      <c r="O80" s="22" t="str">
        <f>_xlfn.XLOOKUP(T_PA9[[#This Row],[CÓDIGO]],'[2]BASE DE RADICACION 2'!$A$2:$A$668,'[2]BASE DE RADICACION 2'!$N$2:$N$668)</f>
        <v>Directa prestación de servicios</v>
      </c>
      <c r="P80" s="78">
        <f>_xlfn.XLOOKUP(T_PA9[[#This Row],[CÓDIGO]],'[3]BASE DE RADICACION 2'!$A$2:$A$620,'[3]BASE DE RADICACION 2'!$O$2:$O$620)</f>
        <v>10500000</v>
      </c>
      <c r="Q80" s="78">
        <v>10500000</v>
      </c>
      <c r="R80" s="78">
        <v>10500000</v>
      </c>
      <c r="S80" s="78"/>
      <c r="T80" s="24" t="s">
        <v>185</v>
      </c>
    </row>
    <row r="81" spans="2:20" ht="102" hidden="1" x14ac:dyDescent="0.2">
      <c r="B81" s="22" t="s">
        <v>222</v>
      </c>
      <c r="C81" s="22">
        <f>_xlfn.XLOOKUP(T_PA9[[#This Row],[CÓDIGO]],'[2]BASE DE RADICACION 2'!$A$2:$A$668,'[2]BASE DE RADICACION 2'!$B$2:$B$668)</f>
        <v>417</v>
      </c>
      <c r="D81" s="22" t="str">
        <f>_xlfn.XLOOKUP(T_PA9[[#This Row],[CÓDIGO]],'[2]BASE DE RADICACION 2'!$A$2:$A$668,'[2]BASE DE RADICACION 2'!$E$2:$E$668)</f>
        <v>Solicitud de contratación Edward Hernando Vargas Galindo</v>
      </c>
      <c r="E81" s="22">
        <f>_xlfn.XLOOKUP(T_PA9[[#This Row],[CÓDIGO]],'[2]BASE DE RADICACION 2'!$A$2:$A$668,'[2]BASE DE RADICACION 2'!$F$2:$F$668)</f>
        <v>322</v>
      </c>
      <c r="F81" s="22" t="s">
        <v>182</v>
      </c>
      <c r="G81" s="22" t="s">
        <v>183</v>
      </c>
      <c r="H81" s="22" t="str">
        <f>_xlfn.XLOOKUP(T_PA9[[#This Row],[CÓDIGO]],'[2]BASE DE RADICACION 2'!$A$2:$A$668,'[2]BASE DE RADICACION 2'!$M$2:$M$668)</f>
        <v>Apoyar el procesamiento de las muestras de mosquitos para detección de infección natural con Plasmodium, la determinación preliminar de mecanismos de resistencia a insecticidas en mosquitos del género Anopheles y la organización de información recolectada dentro del proyecto "Determinación del impacto entomológico del uso de mosquiteros tratados con insecticida de larga duración (MILD) y el rociado residual intradomiciliario (RRI) en un área endémica para la transmisión de malaria del departamento de Cauca, Colombia".</v>
      </c>
      <c r="I81" s="35">
        <f>_xlfn.XLOOKUP(T_PA9[[#This Row],[CÓDIGO]],'[2]BASE DE RADICACION 2'!$A$2:$A$668,'[2]BASE DE RADICACION 2'!$C$2:$C$668)</f>
        <v>45105</v>
      </c>
      <c r="J81" s="22" t="s">
        <v>144</v>
      </c>
      <c r="K81" s="22" t="s">
        <v>144</v>
      </c>
      <c r="L81" s="22" t="s">
        <v>126</v>
      </c>
      <c r="M81" s="35">
        <f>_xlfn.XLOOKUP(T_PA9[[#This Row],[CÓDIGO]],'[2]BASE DE RADICACION 2'!$A$2:$A$668,'[2]BASE DE RADICACION 2'!$V$2:$V$668)</f>
        <v>45119</v>
      </c>
      <c r="N81" s="22" t="s">
        <v>63</v>
      </c>
      <c r="O81" s="22" t="str">
        <f>_xlfn.XLOOKUP(T_PA9[[#This Row],[CÓDIGO]],'[2]BASE DE RADICACION 2'!$A$2:$A$668,'[2]BASE DE RADICACION 2'!$N$2:$N$668)</f>
        <v>Directa prestación de servicios</v>
      </c>
      <c r="P81" s="78">
        <f>_xlfn.XLOOKUP(T_PA9[[#This Row],[CÓDIGO]],'[3]BASE DE RADICACION 2'!$A$2:$A$620,'[3]BASE DE RADICACION 2'!$O$2:$O$620)</f>
        <v>22085000</v>
      </c>
      <c r="Q81" s="78">
        <v>22085000</v>
      </c>
      <c r="R81" s="78">
        <v>22085000</v>
      </c>
      <c r="S81" s="78"/>
      <c r="T81" s="24" t="s">
        <v>185</v>
      </c>
    </row>
    <row r="82" spans="2:20" ht="102" hidden="1" x14ac:dyDescent="0.2">
      <c r="B82" s="22" t="s">
        <v>223</v>
      </c>
      <c r="C82" s="22">
        <f>_xlfn.XLOOKUP(T_PA9[[#This Row],[CÓDIGO]],'[2]BASE DE RADICACION 2'!$A$2:$A$668,'[2]BASE DE RADICACION 2'!$B$2:$B$668)</f>
        <v>418</v>
      </c>
      <c r="D82" s="22" t="str">
        <f>_xlfn.XLOOKUP(T_PA9[[#This Row],[CÓDIGO]],'[2]BASE DE RADICACION 2'!$A$2:$A$668,'[2]BASE DE RADICACION 2'!$E$2:$E$668)</f>
        <v>Solicitud de contratación Diana Carolina Moreno Aguilera</v>
      </c>
      <c r="E82" s="22">
        <f>_xlfn.XLOOKUP(T_PA9[[#This Row],[CÓDIGO]],'[2]BASE DE RADICACION 2'!$A$2:$A$668,'[2]BASE DE RADICACION 2'!$F$2:$F$668)</f>
        <v>322</v>
      </c>
      <c r="F82" s="22" t="s">
        <v>182</v>
      </c>
      <c r="G82" s="22" t="s">
        <v>183</v>
      </c>
      <c r="H82" s="22" t="str">
        <f>_xlfn.XLOOKUP(T_PA9[[#This Row],[CÓDIGO]],'[2]BASE DE RADICACION 2'!$A$2:$A$668,'[2]BASE DE RADICACION 2'!$M$2:$M$668)</f>
        <v>Apoyar la realización de las pruebas moleculares para confirmar las fuentes de alimentación sanguínea y la infección natural con Plasmodium en mosquitos y la organización de la información asociada con los mosquitos recolectados en Guapi y Timbiquí dentro del proyecto "Determinación del impacto entomológico del uso de mosquiteros tratados con insecticida de larga duración (MILD) y el rociado residual intradomiciliario (RRI) en un área endémica para la transmisión de malaria del departamento de Cauca, Colombia".</v>
      </c>
      <c r="I82" s="35">
        <f>_xlfn.XLOOKUP(T_PA9[[#This Row],[CÓDIGO]],'[2]BASE DE RADICACION 2'!$A$2:$A$668,'[2]BASE DE RADICACION 2'!$C$2:$C$668)</f>
        <v>45105</v>
      </c>
      <c r="J82" s="22" t="s">
        <v>144</v>
      </c>
      <c r="K82" s="22" t="s">
        <v>144</v>
      </c>
      <c r="L82" s="22" t="s">
        <v>126</v>
      </c>
      <c r="M82" s="35">
        <f>_xlfn.XLOOKUP(T_PA9[[#This Row],[CÓDIGO]],'[2]BASE DE RADICACION 2'!$A$2:$A$668,'[2]BASE DE RADICACION 2'!$V$2:$V$668)</f>
        <v>45119</v>
      </c>
      <c r="N82" s="22" t="s">
        <v>63</v>
      </c>
      <c r="O82" s="22" t="str">
        <f>_xlfn.XLOOKUP(T_PA9[[#This Row],[CÓDIGO]],'[2]BASE DE RADICACION 2'!$A$2:$A$668,'[2]BASE DE RADICACION 2'!$N$2:$N$668)</f>
        <v>Directa prestación de servicios</v>
      </c>
      <c r="P82" s="78">
        <f>_xlfn.XLOOKUP(T_PA9[[#This Row],[CÓDIGO]],'[3]BASE DE RADICACION 2'!$A$2:$A$620,'[3]BASE DE RADICACION 2'!$O$2:$O$620)</f>
        <v>22050000</v>
      </c>
      <c r="Q82" s="78">
        <v>22050000</v>
      </c>
      <c r="R82" s="78">
        <v>22050000</v>
      </c>
      <c r="S82" s="78"/>
      <c r="T82" s="24" t="s">
        <v>185</v>
      </c>
    </row>
    <row r="83" spans="2:20" ht="76.5" hidden="1" x14ac:dyDescent="0.2">
      <c r="B83" s="22" t="s">
        <v>224</v>
      </c>
      <c r="C83" s="22">
        <f>_xlfn.XLOOKUP(T_PA9[[#This Row],[CÓDIGO]],'[2]BASE DE RADICACION 2'!$A$2:$A$668,'[2]BASE DE RADICACION 2'!$B$2:$B$668)</f>
        <v>419</v>
      </c>
      <c r="D83" s="22" t="str">
        <f>_xlfn.XLOOKUP(T_PA9[[#This Row],[CÓDIGO]],'[2]BASE DE RADICACION 2'!$A$2:$A$668,'[2]BASE DE RADICACION 2'!$E$2:$E$668)</f>
        <v>Solicitud de contratación Nicole Vargas García</v>
      </c>
      <c r="E83" s="22">
        <f>_xlfn.XLOOKUP(T_PA9[[#This Row],[CÓDIGO]],'[2]BASE DE RADICACION 2'!$A$2:$A$668,'[2]BASE DE RADICACION 2'!$F$2:$F$668)</f>
        <v>322</v>
      </c>
      <c r="F83" s="22" t="s">
        <v>182</v>
      </c>
      <c r="G83" s="22" t="s">
        <v>183</v>
      </c>
      <c r="H83" s="22" t="str">
        <f>_xlfn.XLOOKUP(T_PA9[[#This Row],[CÓDIGO]],'[2]BASE DE RADICACION 2'!$A$2:$A$668,'[2]BASE DE RADICACION 2'!$M$2:$M$668)</f>
        <v>Apoyar la revisión, depuración y organización de las bases de datos y el análisis de la información dentro del proyecto "Determinación del impacto entomológico del uso de mosquiteros tratados con insecticida de larga duración (MILD) y el rociado residual intradomiciliario (RRI) en un área endémica para la transmisión de malaria del departamento de Cauca, Colombia".</v>
      </c>
      <c r="I83" s="35">
        <f>_xlfn.XLOOKUP(T_PA9[[#This Row],[CÓDIGO]],'[2]BASE DE RADICACION 2'!$A$2:$A$668,'[2]BASE DE RADICACION 2'!$C$2:$C$668)</f>
        <v>45105</v>
      </c>
      <c r="J83" s="22" t="s">
        <v>144</v>
      </c>
      <c r="K83" s="22" t="s">
        <v>144</v>
      </c>
      <c r="L83" s="22" t="s">
        <v>126</v>
      </c>
      <c r="M83" s="35">
        <f>_xlfn.XLOOKUP(T_PA9[[#This Row],[CÓDIGO]],'[2]BASE DE RADICACION 2'!$A$2:$A$668,'[2]BASE DE RADICACION 2'!$V$2:$V$668)</f>
        <v>45134</v>
      </c>
      <c r="N83" s="22" t="s">
        <v>63</v>
      </c>
      <c r="O83" s="22" t="str">
        <f>_xlfn.XLOOKUP(T_PA9[[#This Row],[CÓDIGO]],'[2]BASE DE RADICACION 2'!$A$2:$A$668,'[2]BASE DE RADICACION 2'!$N$2:$N$668)</f>
        <v>Directa prestación de servicios</v>
      </c>
      <c r="P83" s="78">
        <f>_xlfn.XLOOKUP(T_PA9[[#This Row],[CÓDIGO]],'[3]BASE DE RADICACION 2'!$A$2:$A$620,'[3]BASE DE RADICACION 2'!$O$2:$O$620)</f>
        <v>11550000</v>
      </c>
      <c r="Q83" s="78">
        <v>11550000</v>
      </c>
      <c r="R83" s="78">
        <v>11550000</v>
      </c>
      <c r="S83" s="78"/>
      <c r="T83" s="24" t="s">
        <v>185</v>
      </c>
    </row>
    <row r="84" spans="2:20" ht="51" x14ac:dyDescent="0.2">
      <c r="B84" s="22" t="s">
        <v>225</v>
      </c>
      <c r="C84" s="22">
        <f>_xlfn.XLOOKUP(T_PA9[[#This Row],[CÓDIGO]],'[2]BASE DE RADICACION 2'!$A$2:$A$668,'[2]BASE DE RADICACION 2'!$B$2:$B$668)</f>
        <v>587</v>
      </c>
      <c r="D84" s="22" t="str">
        <f>_xlfn.XLOOKUP(T_PA9[[#This Row],[CÓDIGO]],'[2]BASE DE RADICACION 2'!$A$2:$A$668,'[2]BASE DE RADICACION 2'!$E$2:$E$668)</f>
        <v>Solicitud de contratación Luz Dary Quintero Torres</v>
      </c>
      <c r="E84" s="22" t="str">
        <f>_xlfn.XLOOKUP(T_PA9[[#This Row],[CÓDIGO]],'[2]BASE DE RADICACION 2'!$A$2:$A$668,'[2]BASE DE RADICACION 2'!$F$2:$F$668)</f>
        <v>335 - 372</v>
      </c>
      <c r="F84" s="22" t="s">
        <v>182</v>
      </c>
      <c r="G84" s="22" t="s">
        <v>183</v>
      </c>
      <c r="H84" s="22" t="s">
        <v>226</v>
      </c>
      <c r="I84" s="35">
        <f>_xlfn.XLOOKUP(T_PA9[[#This Row],[CÓDIGO]],'[2]BASE DE RADICACION 2'!$A$2:$A$668,'[2]BASE DE RADICACION 2'!$C$2:$C$668)</f>
        <v>45282</v>
      </c>
      <c r="J84" s="22" t="s">
        <v>87</v>
      </c>
      <c r="K84" s="22" t="s">
        <v>282</v>
      </c>
      <c r="L84" s="22" t="s">
        <v>157</v>
      </c>
      <c r="M84" s="35">
        <f>_xlfn.XLOOKUP(T_PA9[[#This Row],[CÓDIGO]],'[2]BASE DE RADICACION 2'!$A$2:$A$668,'[2]BASE DE RADICACION 2'!$V$2:$V$668)</f>
        <v>45316</v>
      </c>
      <c r="N84" s="22" t="s">
        <v>63</v>
      </c>
      <c r="O84" s="22" t="str">
        <f>_xlfn.XLOOKUP(T_PA9[[#This Row],[CÓDIGO]],'[2]BASE DE RADICACION 2'!$A$2:$A$668,'[2]BASE DE RADICACION 2'!$N$2:$N$668)</f>
        <v>Directa prestación de servicios</v>
      </c>
      <c r="P84" s="78">
        <v>164000000</v>
      </c>
      <c r="Q84" s="78" t="s">
        <v>150</v>
      </c>
      <c r="R84" s="78" t="s">
        <v>150</v>
      </c>
      <c r="S84" s="78"/>
      <c r="T84" s="24" t="s">
        <v>185</v>
      </c>
    </row>
    <row r="85" spans="2:20" ht="51" x14ac:dyDescent="0.2">
      <c r="B85" s="22" t="s">
        <v>227</v>
      </c>
      <c r="C85" s="22">
        <f>_xlfn.XLOOKUP(T_PA9[[#This Row],[CÓDIGO]],'[2]BASE DE RADICACION 2'!$A$2:$A$668,'[2]BASE DE RADICACION 2'!$B$2:$B$668)</f>
        <v>522</v>
      </c>
      <c r="D85" s="22" t="str">
        <f>_xlfn.XLOOKUP(T_PA9[[#This Row],[CÓDIGO]],'[2]BASE DE RADICACION 2'!$A$2:$A$668,'[2]BASE DE RADICACION 2'!$E$2:$E$668)</f>
        <v>Solicitud de contratación Juan Sebastian Velasquez Montoya</v>
      </c>
      <c r="E85" s="22">
        <f>_xlfn.XLOOKUP(T_PA9[[#This Row],[CÓDIGO]],'[2]BASE DE RADICACION 2'!$A$2:$A$668,'[2]BASE DE RADICACION 2'!$F$2:$F$668)</f>
        <v>335</v>
      </c>
      <c r="F85" s="22" t="s">
        <v>182</v>
      </c>
      <c r="G85" s="22" t="s">
        <v>183</v>
      </c>
      <c r="H85" s="22" t="str">
        <f>_xlfn.XLOOKUP(T_PA9[[#This Row],[CÓDIGO]],'[2]BASE DE RADICACION 2'!$A$2:$A$668,'[2]BASE DE RADICACION 2'!$M$2:$M$668)</f>
        <v>Fortalecer los enfoques analíticos de los eventos de interés en salud pública en el marco de desarrollo de tableros de control dentro del enfoque sindrómico desde las líneas dispuestas por la subdirección de prevención, vigilancia y control en salud pública.</v>
      </c>
      <c r="I85" s="35">
        <f>_xlfn.XLOOKUP(T_PA9[[#This Row],[CÓDIGO]],'[2]BASE DE RADICACION 2'!$A$2:$A$668,'[2]BASE DE RADICACION 2'!$C$2:$C$668)</f>
        <v>45219</v>
      </c>
      <c r="J85" s="22" t="s">
        <v>87</v>
      </c>
      <c r="K85" s="22" t="s">
        <v>152</v>
      </c>
      <c r="L85" s="22" t="s">
        <v>126</v>
      </c>
      <c r="M85" s="35">
        <f>_xlfn.XLOOKUP(T_PA9[[#This Row],[CÓDIGO]],'[2]BASE DE RADICACION 2'!$A$2:$A$668,'[2]BASE DE RADICACION 2'!$V$2:$V$668)</f>
        <v>45229</v>
      </c>
      <c r="N85" s="22" t="s">
        <v>63</v>
      </c>
      <c r="O85" s="22" t="str">
        <f>_xlfn.XLOOKUP(T_PA9[[#This Row],[CÓDIGO]],'[2]BASE DE RADICACION 2'!$A$2:$A$668,'[2]BASE DE RADICACION 2'!$N$2:$N$668)</f>
        <v>Directa prestación de servicios</v>
      </c>
      <c r="P85" s="78">
        <v>57600000</v>
      </c>
      <c r="Q85" s="78">
        <v>57543057</v>
      </c>
      <c r="R85" s="78">
        <v>57543057</v>
      </c>
      <c r="S85" s="78"/>
      <c r="T85" s="24" t="s">
        <v>185</v>
      </c>
    </row>
    <row r="86" spans="2:20" ht="51" x14ac:dyDescent="0.2">
      <c r="B86" s="22" t="s">
        <v>228</v>
      </c>
      <c r="C86" s="22">
        <f>_xlfn.XLOOKUP(T_PA9[[#This Row],[CÓDIGO]],'[2]BASE DE RADICACION 2'!$A$2:$A$668,'[2]BASE DE RADICACION 2'!$B$2:$B$668)</f>
        <v>588</v>
      </c>
      <c r="D86" s="22" t="str">
        <f>_xlfn.XLOOKUP(T_PA9[[#This Row],[CÓDIGO]],'[2]BASE DE RADICACION 2'!$A$2:$A$668,'[2]BASE DE RADICACION 2'!$E$2:$E$668)</f>
        <v>Solicitud de contratación Fabian Nicolas Moreno Anzola</v>
      </c>
      <c r="E86" s="22" t="str">
        <f>_xlfn.XLOOKUP(T_PA9[[#This Row],[CÓDIGO]],'[2]BASE DE RADICACION 2'!$A$2:$A$668,'[2]BASE DE RADICACION 2'!$F$2:$F$668)</f>
        <v>335 - 372</v>
      </c>
      <c r="F86" s="22" t="s">
        <v>182</v>
      </c>
      <c r="G86" s="22" t="s">
        <v>183</v>
      </c>
      <c r="H86" s="22" t="s">
        <v>226</v>
      </c>
      <c r="I86" s="35">
        <f>_xlfn.XLOOKUP(T_PA9[[#This Row],[CÓDIGO]],'[2]BASE DE RADICACION 2'!$A$2:$A$668,'[2]BASE DE RADICACION 2'!$C$2:$C$668)</f>
        <v>45282</v>
      </c>
      <c r="J86" s="22" t="s">
        <v>87</v>
      </c>
      <c r="K86" s="22" t="s">
        <v>282</v>
      </c>
      <c r="L86" s="22" t="s">
        <v>157</v>
      </c>
      <c r="M86" s="35">
        <f>_xlfn.XLOOKUP(T_PA9[[#This Row],[CÓDIGO]],'[2]BASE DE RADICACION 2'!$A$2:$A$668,'[2]BASE DE RADICACION 2'!$V$2:$V$668)</f>
        <v>45316</v>
      </c>
      <c r="N86" s="22" t="s">
        <v>63</v>
      </c>
      <c r="O86" s="22" t="str">
        <f>_xlfn.XLOOKUP(T_PA9[[#This Row],[CÓDIGO]],'[2]BASE DE RADICACION 2'!$A$2:$A$668,'[2]BASE DE RADICACION 2'!$N$2:$N$668)</f>
        <v>Directa prestación de servicios</v>
      </c>
      <c r="P86" s="78">
        <v>164000000</v>
      </c>
      <c r="Q86" s="78" t="s">
        <v>150</v>
      </c>
      <c r="R86" s="78" t="s">
        <v>150</v>
      </c>
      <c r="S86" s="78"/>
      <c r="T86" s="24" t="s">
        <v>185</v>
      </c>
    </row>
    <row r="87" spans="2:20" ht="76.5" hidden="1" x14ac:dyDescent="0.2">
      <c r="B87" s="22" t="s">
        <v>229</v>
      </c>
      <c r="C87" s="22" t="str">
        <f>_xlfn.XLOOKUP(T_PA9[[#This Row],[CÓDIGO]],'[2]BASE DE RADICACION 2'!$A$2:$A$668,'[2]BASE DE RADICACION 2'!$B$2:$B$668)</f>
        <v>387-6</v>
      </c>
      <c r="D87" s="22" t="str">
        <f>_xlfn.XLOOKUP(T_PA9[[#This Row],[CÓDIGO]],'[2]BASE DE RADICACION 2'!$A$2:$A$668,'[2]BASE DE RADICACION 2'!$E$2:$E$668)</f>
        <v>Solicitud de cotización reactivos y elementos de laboratorio CDC</v>
      </c>
      <c r="E87" s="22">
        <f>_xlfn.XLOOKUP(T_PA9[[#This Row],[CÓDIGO]],'[2]BASE DE RADICACION 2'!$A$2:$A$668,'[2]BASE DE RADICACION 2'!$F$2:$F$668)</f>
        <v>339</v>
      </c>
      <c r="F87" s="22" t="s">
        <v>182</v>
      </c>
      <c r="G87" s="22" t="s">
        <v>183</v>
      </c>
      <c r="H87" s="22" t="str">
        <f>_xlfn.XLOOKUP(T_PA9[[#This Row],[CÓDIGO]],'[2]BASE DE RADICACION 2'!$A$2:$A$668,'[2]BASE DE RADICACION 2'!$M$2:$M$668)</f>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
      <c r="I87" s="35">
        <f>_xlfn.XLOOKUP(T_PA9[[#This Row],[CÓDIGO]],'[2]BASE DE RADICACION 2'!$A$2:$A$668,'[2]BASE DE RADICACION 2'!$C$2:$C$668)</f>
        <v>45077</v>
      </c>
      <c r="J87" s="22" t="s">
        <v>87</v>
      </c>
      <c r="K87" s="22" t="s">
        <v>87</v>
      </c>
      <c r="L87" s="22" t="s">
        <v>126</v>
      </c>
      <c r="M87" s="35">
        <f>_xlfn.XLOOKUP(T_PA9[[#This Row],[CÓDIGO]],'[2]BASE DE RADICACION 2'!$A$2:$A$668,'[2]BASE DE RADICACION 2'!$V$2:$V$668)</f>
        <v>45202</v>
      </c>
      <c r="N87" s="22" t="s">
        <v>82</v>
      </c>
      <c r="O87" s="22" t="str">
        <f>_xlfn.XLOOKUP(T_PA9[[#This Row],[CÓDIGO]],'[2]BASE DE RADICACION 2'!$A$2:$A$668,'[2]BASE DE RADICACION 2'!$N$2:$N$668)</f>
        <v>Directa por Ciencia y Tecnología</v>
      </c>
      <c r="P87" s="78">
        <v>392224000</v>
      </c>
      <c r="Q87" s="78">
        <v>479456538</v>
      </c>
      <c r="R87" s="78">
        <v>479456538</v>
      </c>
      <c r="S87" s="78">
        <f>_xlfn.XLOOKUP(T_PA9[[#This Row],[CÓDIGO]],'[3]BASE DE RADICACION 2'!$A$2:$A$627,'[3]BASE DE RADICACION 2'!$W$2:$W$627)</f>
        <v>0</v>
      </c>
      <c r="T87" s="24" t="s">
        <v>185</v>
      </c>
    </row>
    <row r="88" spans="2:20" ht="63.75" hidden="1" x14ac:dyDescent="0.2">
      <c r="B88" s="22" t="s">
        <v>230</v>
      </c>
      <c r="C88" s="22">
        <f>_xlfn.XLOOKUP(T_PA9[[#This Row],[CÓDIGO]],'[2]BASE DE RADICACION 2'!$A$2:$A$668,'[2]BASE DE RADICACION 2'!$B$2:$B$668)</f>
        <v>413</v>
      </c>
      <c r="D88" s="22" t="str">
        <f>_xlfn.XLOOKUP(T_PA9[[#This Row],[CÓDIGO]],'[2]BASE DE RADICACION 2'!$A$2:$A$668,'[2]BASE DE RADICACION 2'!$E$2:$E$668)</f>
        <v>Solicitud de contratación WORLD BIOHAZTEC</v>
      </c>
      <c r="E88" s="22">
        <f>_xlfn.XLOOKUP(T_PA9[[#This Row],[CÓDIGO]],'[2]BASE DE RADICACION 2'!$A$2:$A$668,'[2]BASE DE RADICACION 2'!$F$2:$F$668)</f>
        <v>335</v>
      </c>
      <c r="F88" s="22" t="s">
        <v>182</v>
      </c>
      <c r="G88" s="22" t="s">
        <v>188</v>
      </c>
      <c r="H88" s="22" t="str">
        <f>_xlfn.XLOOKUP(T_PA9[[#This Row],[CÓDIGO]],'[2]BASE DE RADICACION 2'!$A$2:$A$668,'[2]BASE DE RADICACION 2'!$M$2:$M$668)</f>
        <v xml:space="preserve">Prestar servicios en el  asesoramiento y entrenamiento para verificadores de estándares de Bioseguridad y Biocustodía, para realizar taller teórico-práctico sobre análisis de riesgo biológico, dirigido a los profesionales de los Laboratorios de Salud Pública.
 </v>
      </c>
      <c r="I88" s="35">
        <f>_xlfn.XLOOKUP(T_PA9[[#This Row],[CÓDIGO]],'[2]BASE DE RADICACION 2'!$A$2:$A$668,'[2]BASE DE RADICACION 2'!$C$2:$C$668)</f>
        <v>45103</v>
      </c>
      <c r="J88" s="22" t="s">
        <v>144</v>
      </c>
      <c r="K88" s="22" t="s">
        <v>144</v>
      </c>
      <c r="L88" s="22" t="s">
        <v>126</v>
      </c>
      <c r="M88" s="35">
        <f>_xlfn.XLOOKUP(T_PA9[[#This Row],[CÓDIGO]],'[2]BASE DE RADICACION 2'!$A$2:$A$668,'[2]BASE DE RADICACION 2'!$V$2:$V$668)</f>
        <v>45152</v>
      </c>
      <c r="N88" s="22" t="s">
        <v>63</v>
      </c>
      <c r="O88" s="22" t="str">
        <f>_xlfn.XLOOKUP(T_PA9[[#This Row],[CÓDIGO]],'[2]BASE DE RADICACION 2'!$A$2:$A$668,'[2]BASE DE RADICACION 2'!$N$2:$N$668)</f>
        <v>Directa prestación de servicios</v>
      </c>
      <c r="P88" s="78">
        <f>_xlfn.XLOOKUP(T_PA9[[#This Row],[CÓDIGO]],'[3]BASE DE RADICACION 2'!$A$2:$A$620,'[3]BASE DE RADICACION 2'!$O$2:$O$620)</f>
        <v>126760000</v>
      </c>
      <c r="Q88" s="78">
        <v>126760000</v>
      </c>
      <c r="R88" s="78">
        <v>126760000</v>
      </c>
      <c r="S88" s="78"/>
      <c r="T88" s="24" t="s">
        <v>185</v>
      </c>
    </row>
    <row r="89" spans="2:20" ht="114.75" hidden="1" x14ac:dyDescent="0.2">
      <c r="B89" s="22" t="s">
        <v>231</v>
      </c>
      <c r="C89" s="22">
        <f>_xlfn.XLOOKUP(T_PA9[[#This Row],[CÓDIGO]],'[2]BASE DE RADICACION 2'!$A$2:$A$668,'[2]BASE DE RADICACION 2'!$B$2:$B$668)</f>
        <v>321</v>
      </c>
      <c r="D89" s="22" t="str">
        <f>_xlfn.XLOOKUP(T_PA9[[#This Row],[CÓDIGO]],'[2]BASE DE RADICACION 2'!$A$2:$A$668,'[2]BASE DE RADICACION 2'!$E$2:$E$668)</f>
        <v>Solicitud de contratación Capacitaciones Universidad del Bosque</v>
      </c>
      <c r="E89" s="22">
        <f>_xlfn.XLOOKUP(T_PA9[[#This Row],[CÓDIGO]],'[2]BASE DE RADICACION 2'!$A$2:$A$668,'[2]BASE DE RADICACION 2'!$F$2:$F$668)</f>
        <v>335</v>
      </c>
      <c r="F89" s="22" t="s">
        <v>182</v>
      </c>
      <c r="G89" s="22" t="s">
        <v>183</v>
      </c>
      <c r="H89" s="22" t="str">
        <f>_xlfn.XLOOKUP(T_PA9[[#This Row],[CÓDIGO]],'[2]BASE DE RADICACION 2'!$A$2:$A$668,'[2]BASE DE RADICACION 2'!$M$2:$M$668)</f>
        <v xml:space="preserve">Realizar actividades correspondientes a cursos, socializaciones, preparación y/o entrenamientos dirigidos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 
</v>
      </c>
      <c r="I89" s="35">
        <f>_xlfn.XLOOKUP(T_PA9[[#This Row],[CÓDIGO]],'[2]BASE DE RADICACION 2'!$A$2:$A$668,'[2]BASE DE RADICACION 2'!$C$2:$C$668)</f>
        <v>44995</v>
      </c>
      <c r="J89" s="22" t="s">
        <v>87</v>
      </c>
      <c r="K89" s="22" t="s">
        <v>81</v>
      </c>
      <c r="L89" s="22" t="s">
        <v>126</v>
      </c>
      <c r="M89" s="35">
        <f>_xlfn.XLOOKUP(T_PA9[[#This Row],[CÓDIGO]],'[2]BASE DE RADICACION 2'!$A$2:$A$668,'[2]BASE DE RADICACION 2'!$V$2:$V$668)</f>
        <v>45016</v>
      </c>
      <c r="N89" s="22" t="s">
        <v>63</v>
      </c>
      <c r="O89" s="22" t="str">
        <f>_xlfn.XLOOKUP(T_PA9[[#This Row],[CÓDIGO]],'[2]BASE DE RADICACION 2'!$A$2:$A$668,'[2]BASE DE RADICACION 2'!$N$2:$N$668)</f>
        <v>Directa prestación de servicios</v>
      </c>
      <c r="P89" s="78">
        <v>150000000</v>
      </c>
      <c r="Q89" s="78">
        <v>153520000</v>
      </c>
      <c r="R89" s="78">
        <v>153520000</v>
      </c>
      <c r="S89" s="78"/>
      <c r="T89" s="24" t="s">
        <v>185</v>
      </c>
    </row>
    <row r="90" spans="2:20" ht="63.75" hidden="1" x14ac:dyDescent="0.2">
      <c r="B90" s="22" t="s">
        <v>232</v>
      </c>
      <c r="C90" s="22">
        <f>_xlfn.XLOOKUP(T_PA9[[#This Row],[CÓDIGO]],'[2]BASE DE RADICACION 2'!$A$2:$A$668,'[2]BASE DE RADICACION 2'!$B$2:$B$668)</f>
        <v>412</v>
      </c>
      <c r="D90" s="22" t="str">
        <f>_xlfn.XLOOKUP(T_PA9[[#This Row],[CÓDIGO]],'[2]BASE DE RADICACION 2'!$A$2:$A$668,'[2]BASE DE RADICACION 2'!$E$2:$E$668)</f>
        <v>Solicitud de contratación Karen Viviana Zabaleta Rodríguez</v>
      </c>
      <c r="E90" s="22">
        <f>_xlfn.XLOOKUP(T_PA9[[#This Row],[CÓDIGO]],'[2]BASE DE RADICACION 2'!$A$2:$A$668,'[2]BASE DE RADICACION 2'!$F$2:$F$668)</f>
        <v>335</v>
      </c>
      <c r="F90" s="22" t="s">
        <v>182</v>
      </c>
      <c r="G90" s="22" t="s">
        <v>188</v>
      </c>
      <c r="H90" s="22" t="str">
        <f>_xlfn.XLOOKUP(T_PA9[[#This Row],[CÓDIGO]],'[2]BASE DE RADICACION 2'!$A$2:$A$668,'[2]BASE DE RADICACION 2'!$M$2:$M$668)</f>
        <v xml:space="preserve"> Brindar apoyo a las actividades de tratamiento y flujo de datos e información en el marco de lo relacionado con la mitigación del impacto por el "Exceso de mortalidad durante la pandemia COVID-19 en Colombia" segunda fase "y apoyar el desarrollo de actividades de gestión de conocimiento en el marco de las redes de salud pública".</v>
      </c>
      <c r="I90" s="35">
        <f>_xlfn.XLOOKUP(T_PA9[[#This Row],[CÓDIGO]],'[2]BASE DE RADICACION 2'!$A$2:$A$668,'[2]BASE DE RADICACION 2'!$C$2:$C$668)</f>
        <v>45104</v>
      </c>
      <c r="J90" s="22" t="s">
        <v>144</v>
      </c>
      <c r="K90" s="22" t="s">
        <v>144</v>
      </c>
      <c r="L90" s="22" t="s">
        <v>126</v>
      </c>
      <c r="M90" s="35">
        <f>_xlfn.XLOOKUP(T_PA9[[#This Row],[CÓDIGO]],'[2]BASE DE RADICACION 2'!$A$2:$A$668,'[2]BASE DE RADICACION 2'!$V$2:$V$668)</f>
        <v>45131</v>
      </c>
      <c r="N90" s="22" t="s">
        <v>63</v>
      </c>
      <c r="O90" s="22" t="str">
        <f>_xlfn.XLOOKUP(T_PA9[[#This Row],[CÓDIGO]],'[2]BASE DE RADICACION 2'!$A$2:$A$668,'[2]BASE DE RADICACION 2'!$N$2:$N$668)</f>
        <v>Directa prestación de servicios</v>
      </c>
      <c r="P90" s="78">
        <f>_xlfn.XLOOKUP(T_PA9[[#This Row],[CÓDIGO]],'[3]BASE DE RADICACION 2'!$A$2:$A$620,'[3]BASE DE RADICACION 2'!$O$2:$O$620)</f>
        <v>56000000</v>
      </c>
      <c r="Q90" s="78">
        <v>56000000</v>
      </c>
      <c r="R90" s="78">
        <v>56000000</v>
      </c>
      <c r="S90" s="78"/>
      <c r="T90" s="24" t="s">
        <v>185</v>
      </c>
    </row>
    <row r="91" spans="2:20" ht="114.75" hidden="1" customHeight="1" x14ac:dyDescent="0.2">
      <c r="B91" s="22" t="s">
        <v>233</v>
      </c>
      <c r="C91" s="22">
        <f>_xlfn.XLOOKUP(T_PA9[[#This Row],[CÓDIGO]],'[2]BASE DE RADICACION 2'!$A$2:$A$668,'[2]BASE DE RADICACION 2'!$B$2:$B$668)</f>
        <v>275</v>
      </c>
      <c r="D91" s="22" t="str">
        <f>_xlfn.XLOOKUP(T_PA9[[#This Row],[CÓDIGO]],'[2]BASE DE RADICACION 2'!$A$2:$A$668,'[2]BASE DE RADICACION 2'!$E$2:$E$668)</f>
        <v>Solicitud de contratación Carlos Arturo Guzmán Quintero</v>
      </c>
      <c r="E91" s="22">
        <f>_xlfn.XLOOKUP(T_PA9[[#This Row],[CÓDIGO]],'[2]BASE DE RADICACION 2'!$A$2:$A$668,'[2]BASE DE RADICACION 2'!$F$2:$F$668)</f>
        <v>323</v>
      </c>
      <c r="F91" s="22" t="s">
        <v>167</v>
      </c>
      <c r="G91" s="22" t="s">
        <v>234</v>
      </c>
      <c r="H91" s="22" t="str">
        <f>_xlfn.XLOOKUP(T_PA9[[#This Row],[CÓDIGO]],'[2]BASE DE RADICACION 2'!$A$2:$A$668,'[2]BASE DE RADICACION 2'!$M$2:$M$668)</f>
        <v xml:space="preserve">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
</v>
      </c>
      <c r="I91" s="35">
        <f>_xlfn.XLOOKUP(T_PA9[[#This Row],[CÓDIGO]],'[2]BASE DE RADICACION 2'!$A$2:$A$668,'[2]BASE DE RADICACION 2'!$C$2:$C$668)</f>
        <v>44950</v>
      </c>
      <c r="J91" s="22" t="s">
        <v>62</v>
      </c>
      <c r="K91" s="22" t="s">
        <v>62</v>
      </c>
      <c r="L91" s="22" t="s">
        <v>126</v>
      </c>
      <c r="M91" s="35">
        <f>_xlfn.XLOOKUP(T_PA9[[#This Row],[CÓDIGO]],'[2]BASE DE RADICACION 2'!$A$2:$A$668,'[2]BASE DE RADICACION 2'!$V$2:$V$668)</f>
        <v>44977</v>
      </c>
      <c r="N91" s="22" t="s">
        <v>63</v>
      </c>
      <c r="O91" s="22" t="str">
        <f>_xlfn.XLOOKUP(T_PA9[[#This Row],[CÓDIGO]],'[2]BASE DE RADICACION 2'!$A$2:$A$668,'[2]BASE DE RADICACION 2'!$N$2:$N$668)</f>
        <v>Directa prestación de servicios</v>
      </c>
      <c r="P91" s="78" t="e">
        <f>_xlfn.XLOOKUP(T_PA9[[#This Row],[CÓDIGO]],'[3]BASE DE RADICACION 2'!$A$2:$A$620,'[3]BASE DE RADICACION 2'!$O$2:$O$620)</f>
        <v>#N/A</v>
      </c>
      <c r="Q91" s="78">
        <v>37500000</v>
      </c>
      <c r="R91" s="78">
        <v>37500000</v>
      </c>
      <c r="S91" s="78"/>
      <c r="T91" s="24" t="s">
        <v>235</v>
      </c>
    </row>
    <row r="92" spans="2:20" ht="59.25" hidden="1" customHeight="1" x14ac:dyDescent="0.2">
      <c r="B92" s="28" t="s">
        <v>236</v>
      </c>
      <c r="C92" s="22" t="str">
        <f>_xlfn.XLOOKUP(T_PA9[[#This Row],[CÓDIGO]],'[2]BASE DE RADICACION 2'!$A$2:$A$668,'[2]BASE DE RADICACION 2'!$B$2:$B$668)</f>
        <v>281-3</v>
      </c>
      <c r="D92" s="22" t="str">
        <f>_xlfn.XLOOKUP(T_PA9[[#This Row],[CÓDIGO]],'[2]BASE DE RADICACION 2'!$A$2:$A$668,'[2]BASE DE RADICACION 2'!$E$2:$E$668)</f>
        <v>Solicitud INVPRIV-FEI-010-2023 Adquisición equipos de cómputo, tabletas  y periféricos</v>
      </c>
      <c r="E92" s="22">
        <f>_xlfn.XLOOKUP(T_PA9[[#This Row],[CÓDIGO]],'[2]BASE DE RADICACION 2'!$A$2:$A$668,'[2]BASE DE RADICACION 2'!$F$2:$F$668)</f>
        <v>323</v>
      </c>
      <c r="F92" s="22" t="s">
        <v>167</v>
      </c>
      <c r="G92" s="22" t="s">
        <v>234</v>
      </c>
      <c r="H92" s="22" t="str">
        <f>_xlfn.XLOOKUP(T_PA9[[#This Row],[CÓDIGO]],'[2]BASE DE RADICACION 2'!$A$2:$A$668,'[2]BASE DE RADICACION 2'!$M$2:$M$668)</f>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
      <c r="I92" s="35">
        <f>_xlfn.XLOOKUP(T_PA9[[#This Row],[CÓDIGO]],'[2]BASE DE RADICACION 2'!$A$2:$A$668,'[2]BASE DE RADICACION 2'!$C$2:$C$668)</f>
        <v>44956</v>
      </c>
      <c r="J92" s="22" t="s">
        <v>62</v>
      </c>
      <c r="K92" s="22" t="s">
        <v>62</v>
      </c>
      <c r="L92" s="22" t="s">
        <v>126</v>
      </c>
      <c r="M92" s="35">
        <f>_xlfn.XLOOKUP(T_PA9[[#This Row],[CÓDIGO]],'[2]BASE DE RADICACION 2'!$A$2:$A$668,'[2]BASE DE RADICACION 2'!$V$2:$V$668)</f>
        <v>45084</v>
      </c>
      <c r="N92" s="22" t="s">
        <v>237</v>
      </c>
      <c r="O92" s="22" t="str">
        <f>_xlfn.XLOOKUP(T_PA9[[#This Row],[CÓDIGO]],'[2]BASE DE RADICACION 2'!$A$2:$A$668,'[2]BASE DE RADICACION 2'!$N$2:$N$668)</f>
        <v>Invitación Privada</v>
      </c>
      <c r="P92" s="78" t="e">
        <f>_xlfn.XLOOKUP(T_PA9[[#This Row],[CÓDIGO]],'[3]BASE DE RADICACION 2'!$A$2:$A$620,'[3]BASE DE RADICACION 2'!$O$2:$O$620)</f>
        <v>#N/A</v>
      </c>
      <c r="Q92" s="78" t="e">
        <f>_xlfn.XLOOKUP(T_PA9[[#This Row],[CÓDIGO]],'[3]BASE DE RADICACION 2'!$A$2:$A$620,'[3]BASE DE RADICACION 2'!$O$2:$O$620)</f>
        <v>#N/A</v>
      </c>
      <c r="R92" s="78" t="e">
        <f>_xlfn.XLOOKUP(T_PA9[[#This Row],[CÓDIGO]],'[3]BASE DE RADICACION 2'!$A$2:$A$620,'[3]BASE DE RADICACION 2'!$O$2:$O$620)</f>
        <v>#N/A</v>
      </c>
      <c r="S92" s="78"/>
      <c r="T92" s="24" t="s">
        <v>235</v>
      </c>
    </row>
    <row r="93" spans="2:20" ht="63.75" hidden="1" customHeight="1" x14ac:dyDescent="0.2">
      <c r="B93" s="22" t="s">
        <v>238</v>
      </c>
      <c r="C93" s="22">
        <f>_xlfn.XLOOKUP(T_PA9[[#This Row],[CÓDIGO]],'[2]BASE DE RADICACION 2'!$A$2:$A$668,'[2]BASE DE RADICACION 2'!$B$2:$B$668)</f>
        <v>288</v>
      </c>
      <c r="D93" s="22" t="str">
        <f>_xlfn.XLOOKUP(T_PA9[[#This Row],[CÓDIGO]],'[2]BASE DE RADICACION 2'!$A$2:$A$668,'[2]BASE DE RADICACION 2'!$E$2:$E$668)</f>
        <v>Solicitud de contratación Paula Alejandra Quintero Cortes</v>
      </c>
      <c r="E93" s="22">
        <f>_xlfn.XLOOKUP(T_PA9[[#This Row],[CÓDIGO]],'[2]BASE DE RADICACION 2'!$A$2:$A$668,'[2]BASE DE RADICACION 2'!$F$2:$F$668)</f>
        <v>323</v>
      </c>
      <c r="F93" s="22" t="s">
        <v>167</v>
      </c>
      <c r="G93" s="22" t="s">
        <v>234</v>
      </c>
      <c r="H93" s="22" t="str">
        <f>_xlfn.XLOOKUP(T_PA9[[#This Row],[CÓDIGO]],'[2]BASE DE RADICACION 2'!$A$2:$A$668,'[2]BASE DE RADICACION 2'!$M$2:$M$668)</f>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
      <c r="I93" s="35">
        <f>_xlfn.XLOOKUP(T_PA9[[#This Row],[CÓDIGO]],'[2]BASE DE RADICACION 2'!$A$2:$A$668,'[2]BASE DE RADICACION 2'!$C$2:$C$668)</f>
        <v>44967</v>
      </c>
      <c r="J93" s="22" t="s">
        <v>131</v>
      </c>
      <c r="K93" s="22" t="s">
        <v>131</v>
      </c>
      <c r="L93" s="22" t="s">
        <v>126</v>
      </c>
      <c r="M93" s="35">
        <f>_xlfn.XLOOKUP(T_PA9[[#This Row],[CÓDIGO]],'[2]BASE DE RADICACION 2'!$A$2:$A$668,'[2]BASE DE RADICACION 2'!$V$2:$V$668)</f>
        <v>44993</v>
      </c>
      <c r="N93" s="22" t="s">
        <v>63</v>
      </c>
      <c r="O93" s="22" t="str">
        <f>_xlfn.XLOOKUP(T_PA9[[#This Row],[CÓDIGO]],'[2]BASE DE RADICACION 2'!$A$2:$A$668,'[2]BASE DE RADICACION 2'!$N$2:$N$668)</f>
        <v>Directa prestación de servicios</v>
      </c>
      <c r="P93" s="78" t="e">
        <f>_xlfn.XLOOKUP(T_PA9[[#This Row],[CÓDIGO]],'[3]BASE DE RADICACION 2'!$A$2:$A$620,'[3]BASE DE RADICACION 2'!$O$2:$O$620)</f>
        <v>#N/A</v>
      </c>
      <c r="Q93" s="78" t="e">
        <f>_xlfn.XLOOKUP(T_PA9[[#This Row],[CÓDIGO]],'[3]BASE DE RADICACION 2'!$A$2:$A$620,'[3]BASE DE RADICACION 2'!$O$2:$O$620)</f>
        <v>#N/A</v>
      </c>
      <c r="R93" s="78" t="e">
        <f>_xlfn.XLOOKUP(T_PA9[[#This Row],[CÓDIGO]],'[3]BASE DE RADICACION 2'!$A$2:$A$620,'[3]BASE DE RADICACION 2'!$O$2:$O$620)</f>
        <v>#N/A</v>
      </c>
      <c r="S93" s="78"/>
      <c r="T93" s="24" t="s">
        <v>235</v>
      </c>
    </row>
    <row r="94" spans="2:20" ht="54" hidden="1" customHeight="1" x14ac:dyDescent="0.2">
      <c r="B94" s="28" t="s">
        <v>239</v>
      </c>
      <c r="C94" s="22">
        <f>_xlfn.XLOOKUP(T_PA9[[#This Row],[CÓDIGO]],'[2]BASE DE RADICACION 2'!$A$2:$A$668,'[2]BASE DE RADICACION 2'!$B$2:$B$668)</f>
        <v>289</v>
      </c>
      <c r="D94" s="22" t="str">
        <f>_xlfn.XLOOKUP(T_PA9[[#This Row],[CÓDIGO]],'[2]BASE DE RADICACION 2'!$A$2:$A$668,'[2]BASE DE RADICACION 2'!$E$2:$E$668)</f>
        <v>Solicitud de contratación Liza Catalina Torres Vanegas</v>
      </c>
      <c r="E94" s="22">
        <f>_xlfn.XLOOKUP(T_PA9[[#This Row],[CÓDIGO]],'[2]BASE DE RADICACION 2'!$A$2:$A$668,'[2]BASE DE RADICACION 2'!$F$2:$F$668)</f>
        <v>323</v>
      </c>
      <c r="F94" s="22" t="s">
        <v>167</v>
      </c>
      <c r="G94" s="22" t="s">
        <v>234</v>
      </c>
      <c r="H94" s="22" t="str">
        <f>_xlfn.XLOOKUP(T_PA9[[#This Row],[CÓDIGO]],'[2]BASE DE RADICACION 2'!$A$2:$A$668,'[2]BASE DE RADICACION 2'!$M$2:$M$668)</f>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
      <c r="I94" s="35">
        <f>_xlfn.XLOOKUP(T_PA9[[#This Row],[CÓDIGO]],'[2]BASE DE RADICACION 2'!$A$2:$A$668,'[2]BASE DE RADICACION 2'!$C$2:$C$668)</f>
        <v>44967</v>
      </c>
      <c r="J94" s="22" t="s">
        <v>131</v>
      </c>
      <c r="K94" s="22" t="s">
        <v>131</v>
      </c>
      <c r="L94" s="22" t="s">
        <v>126</v>
      </c>
      <c r="M94" s="35">
        <f>_xlfn.XLOOKUP(T_PA9[[#This Row],[CÓDIGO]],'[2]BASE DE RADICACION 2'!$A$2:$A$668,'[2]BASE DE RADICACION 2'!$V$2:$V$668)</f>
        <v>44993</v>
      </c>
      <c r="N94" s="22" t="s">
        <v>63</v>
      </c>
      <c r="O94" s="22" t="str">
        <f>_xlfn.XLOOKUP(T_PA9[[#This Row],[CÓDIGO]],'[2]BASE DE RADICACION 2'!$A$2:$A$668,'[2]BASE DE RADICACION 2'!$N$2:$N$668)</f>
        <v>Directa prestación de servicios</v>
      </c>
      <c r="P94" s="78" t="e">
        <f>_xlfn.XLOOKUP(T_PA9[[#This Row],[CÓDIGO]],'[3]BASE DE RADICACION 2'!$A$2:$A$620,'[3]BASE DE RADICACION 2'!$O$2:$O$620)</f>
        <v>#N/A</v>
      </c>
      <c r="Q94" s="78" t="e">
        <f>_xlfn.XLOOKUP(T_PA9[[#This Row],[CÓDIGO]],'[3]BASE DE RADICACION 2'!$A$2:$A$620,'[3]BASE DE RADICACION 2'!$O$2:$O$620)</f>
        <v>#N/A</v>
      </c>
      <c r="R94" s="78" t="e">
        <f>_xlfn.XLOOKUP(T_PA9[[#This Row],[CÓDIGO]],'[3]BASE DE RADICACION 2'!$A$2:$A$620,'[3]BASE DE RADICACION 2'!$O$2:$O$620)</f>
        <v>#N/A</v>
      </c>
      <c r="S94" s="78"/>
      <c r="T94" s="24" t="s">
        <v>235</v>
      </c>
    </row>
    <row r="95" spans="2:20" ht="54" hidden="1" customHeight="1" x14ac:dyDescent="0.2">
      <c r="B95" s="22" t="s">
        <v>240</v>
      </c>
      <c r="C95" s="22">
        <f>_xlfn.XLOOKUP(T_PA9[[#This Row],[CÓDIGO]],'[2]BASE DE RADICACION 2'!$A$2:$A$668,'[2]BASE DE RADICACION 2'!$B$2:$B$668)</f>
        <v>291</v>
      </c>
      <c r="D95" s="22" t="str">
        <f>_xlfn.XLOOKUP(T_PA9[[#This Row],[CÓDIGO]],'[2]BASE DE RADICACION 2'!$A$2:$A$668,'[2]BASE DE RADICACION 2'!$E$2:$E$668)</f>
        <v>Solicitud de contratación Erik Anderson Perdomo Balaguera</v>
      </c>
      <c r="E95" s="22">
        <f>_xlfn.XLOOKUP(T_PA9[[#This Row],[CÓDIGO]],'[2]BASE DE RADICACION 2'!$A$2:$A$668,'[2]BASE DE RADICACION 2'!$F$2:$F$668)</f>
        <v>323</v>
      </c>
      <c r="F95" s="22" t="s">
        <v>167</v>
      </c>
      <c r="G95" s="22" t="s">
        <v>234</v>
      </c>
      <c r="H95" s="22" t="str">
        <f>_xlfn.XLOOKUP(T_PA9[[#This Row],[CÓDIGO]],'[2]BASE DE RADICACION 2'!$A$2:$A$668,'[2]BASE DE RADICACION 2'!$M$2:$M$668)</f>
        <v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v>
      </c>
      <c r="I95" s="35">
        <f>_xlfn.XLOOKUP(T_PA9[[#This Row],[CÓDIGO]],'[2]BASE DE RADICACION 2'!$A$2:$A$668,'[2]BASE DE RADICACION 2'!$C$2:$C$668)</f>
        <v>44967</v>
      </c>
      <c r="J95" s="22" t="s">
        <v>131</v>
      </c>
      <c r="K95" s="22" t="s">
        <v>131</v>
      </c>
      <c r="L95" s="22" t="s">
        <v>126</v>
      </c>
      <c r="M95" s="35">
        <f>_xlfn.XLOOKUP(T_PA9[[#This Row],[CÓDIGO]],'[2]BASE DE RADICACION 2'!$A$2:$A$668,'[2]BASE DE RADICACION 2'!$V$2:$V$668)</f>
        <v>44993</v>
      </c>
      <c r="N95" s="22" t="s">
        <v>63</v>
      </c>
      <c r="O95" s="22" t="str">
        <f>_xlfn.XLOOKUP(T_PA9[[#This Row],[CÓDIGO]],'[2]BASE DE RADICACION 2'!$A$2:$A$668,'[2]BASE DE RADICACION 2'!$N$2:$N$668)</f>
        <v>Directa prestación de servicios</v>
      </c>
      <c r="P95" s="78" t="e">
        <f>_xlfn.XLOOKUP(T_PA9[[#This Row],[CÓDIGO]],'[3]BASE DE RADICACION 2'!$A$2:$A$620,'[3]BASE DE RADICACION 2'!$O$2:$O$620)</f>
        <v>#N/A</v>
      </c>
      <c r="Q95" s="78" t="e">
        <f>_xlfn.XLOOKUP(T_PA9[[#This Row],[CÓDIGO]],'[3]BASE DE RADICACION 2'!$A$2:$A$620,'[3]BASE DE RADICACION 2'!$O$2:$O$620)</f>
        <v>#N/A</v>
      </c>
      <c r="R95" s="78" t="e">
        <f>_xlfn.XLOOKUP(T_PA9[[#This Row],[CÓDIGO]],'[3]BASE DE RADICACION 2'!$A$2:$A$620,'[3]BASE DE RADICACION 2'!$O$2:$O$620)</f>
        <v>#N/A</v>
      </c>
      <c r="S95" s="78"/>
      <c r="T95" s="24" t="s">
        <v>235</v>
      </c>
    </row>
    <row r="96" spans="2:20" ht="63.75" hidden="1" customHeight="1" x14ac:dyDescent="0.2">
      <c r="B96" s="28" t="s">
        <v>241</v>
      </c>
      <c r="C96" s="22">
        <f>_xlfn.XLOOKUP(T_PA9[[#This Row],[CÓDIGO]],'[2]BASE DE RADICACION 2'!$A$2:$A$668,'[2]BASE DE RADICACION 2'!$B$2:$B$668)</f>
        <v>292</v>
      </c>
      <c r="D96" s="22" t="str">
        <f>_xlfn.XLOOKUP(T_PA9[[#This Row],[CÓDIGO]],'[2]BASE DE RADICACION 2'!$A$2:$A$668,'[2]BASE DE RADICACION 2'!$E$2:$E$668)</f>
        <v>Solicitud de contratación Sergio Mendez Verbel</v>
      </c>
      <c r="E96" s="22">
        <f>_xlfn.XLOOKUP(T_PA9[[#This Row],[CÓDIGO]],'[2]BASE DE RADICACION 2'!$A$2:$A$668,'[2]BASE DE RADICACION 2'!$F$2:$F$668)</f>
        <v>323</v>
      </c>
      <c r="F96" s="22" t="s">
        <v>167</v>
      </c>
      <c r="G96" s="22" t="s">
        <v>234</v>
      </c>
      <c r="H96" s="22" t="str">
        <f>_xlfn.XLOOKUP(T_PA9[[#This Row],[CÓDIGO]],'[2]BASE DE RADICACION 2'!$A$2:$A$668,'[2]BASE DE RADICACION 2'!$M$2:$M$668)</f>
        <v>Prestación de servicios profesionales para apoyar en la ejecución local como asistente de campo de los municipios de Moniquirá, Chitaraque y Santana en el departamento de Boyacá, dentro del proyecto denominado “Hacia la eliminación de la transmisión congénita de la enfermedad de Chagas en América Latina’’.</v>
      </c>
      <c r="I96" s="35">
        <f>_xlfn.XLOOKUP(T_PA9[[#This Row],[CÓDIGO]],'[2]BASE DE RADICACION 2'!$A$2:$A$668,'[2]BASE DE RADICACION 2'!$C$2:$C$668)</f>
        <v>44967</v>
      </c>
      <c r="J96" s="22" t="s">
        <v>131</v>
      </c>
      <c r="K96" s="22" t="s">
        <v>131</v>
      </c>
      <c r="L96" s="22" t="s">
        <v>126</v>
      </c>
      <c r="M96" s="35">
        <f>_xlfn.XLOOKUP(T_PA9[[#This Row],[CÓDIGO]],'[2]BASE DE RADICACION 2'!$A$2:$A$668,'[2]BASE DE RADICACION 2'!$V$2:$V$668)</f>
        <v>44993</v>
      </c>
      <c r="N96" s="22" t="s">
        <v>63</v>
      </c>
      <c r="O96" s="22" t="str">
        <f>_xlfn.XLOOKUP(T_PA9[[#This Row],[CÓDIGO]],'[2]BASE DE RADICACION 2'!$A$2:$A$668,'[2]BASE DE RADICACION 2'!$N$2:$N$668)</f>
        <v>Directa prestación de servicios</v>
      </c>
      <c r="P96" s="78" t="e">
        <f>_xlfn.XLOOKUP(T_PA9[[#This Row],[CÓDIGO]],'[3]BASE DE RADICACION 2'!$A$2:$A$620,'[3]BASE DE RADICACION 2'!$O$2:$O$620)</f>
        <v>#N/A</v>
      </c>
      <c r="Q96" s="78" t="e">
        <f>_xlfn.XLOOKUP(T_PA9[[#This Row],[CÓDIGO]],'[3]BASE DE RADICACION 2'!$A$2:$A$620,'[3]BASE DE RADICACION 2'!$O$2:$O$620)</f>
        <v>#N/A</v>
      </c>
      <c r="R96" s="78" t="e">
        <f>_xlfn.XLOOKUP(T_PA9[[#This Row],[CÓDIGO]],'[3]BASE DE RADICACION 2'!$A$2:$A$620,'[3]BASE DE RADICACION 2'!$O$2:$O$620)</f>
        <v>#N/A</v>
      </c>
      <c r="S96" s="78"/>
      <c r="T96" s="24" t="s">
        <v>235</v>
      </c>
    </row>
    <row r="97" spans="2:20" ht="63.75" hidden="1" customHeight="1" x14ac:dyDescent="0.2">
      <c r="B97" s="22" t="s">
        <v>242</v>
      </c>
      <c r="C97" s="22">
        <f>_xlfn.XLOOKUP(T_PA9[[#This Row],[CÓDIGO]],'[2]BASE DE RADICACION 2'!$A$2:$A$668,'[2]BASE DE RADICACION 2'!$B$2:$B$668)</f>
        <v>293</v>
      </c>
      <c r="D97" s="22" t="str">
        <f>_xlfn.XLOOKUP(T_PA9[[#This Row],[CÓDIGO]],'[2]BASE DE RADICACION 2'!$A$2:$A$668,'[2]BASE DE RADICACION 2'!$E$2:$E$668)</f>
        <v>Solicitud de contratación Julia Edith Almentero Correa</v>
      </c>
      <c r="E97" s="22">
        <f>_xlfn.XLOOKUP(T_PA9[[#This Row],[CÓDIGO]],'[2]BASE DE RADICACION 2'!$A$2:$A$668,'[2]BASE DE RADICACION 2'!$F$2:$F$668)</f>
        <v>323</v>
      </c>
      <c r="F97" s="22" t="s">
        <v>167</v>
      </c>
      <c r="G97" s="22" t="s">
        <v>234</v>
      </c>
      <c r="H97" s="22" t="str">
        <f>_xlfn.XLOOKUP(T_PA9[[#This Row],[CÓDIGO]],'[2]BASE DE RADICACION 2'!$A$2:$A$668,'[2]BASE DE RADICACION 2'!$M$2:$M$668)</f>
        <v>Prestación de servicios profesionales para apoyar en la ejecución local como asistente de campo del municipio de Soata y Tipacoque en el departamento de Boyacá, dentro del proyecto denominado “Hacia la eliminación de la transmisión congénita de la enfermedad de Chagas en América Latina’’.</v>
      </c>
      <c r="I97" s="35">
        <f>_xlfn.XLOOKUP(T_PA9[[#This Row],[CÓDIGO]],'[2]BASE DE RADICACION 2'!$A$2:$A$668,'[2]BASE DE RADICACION 2'!$C$2:$C$668)</f>
        <v>44970</v>
      </c>
      <c r="J97" s="22" t="s">
        <v>131</v>
      </c>
      <c r="K97" s="22" t="s">
        <v>131</v>
      </c>
      <c r="L97" s="22" t="s">
        <v>126</v>
      </c>
      <c r="M97" s="35">
        <f>_xlfn.XLOOKUP(T_PA9[[#This Row],[CÓDIGO]],'[2]BASE DE RADICACION 2'!$A$2:$A$668,'[2]BASE DE RADICACION 2'!$V$2:$V$668)</f>
        <v>44993</v>
      </c>
      <c r="N97" s="22" t="s">
        <v>63</v>
      </c>
      <c r="O97" s="22" t="str">
        <f>_xlfn.XLOOKUP(T_PA9[[#This Row],[CÓDIGO]],'[2]BASE DE RADICACION 2'!$A$2:$A$668,'[2]BASE DE RADICACION 2'!$N$2:$N$668)</f>
        <v>Directa prestación de servicios</v>
      </c>
      <c r="P97" s="78" t="e">
        <f>_xlfn.XLOOKUP(T_PA9[[#This Row],[CÓDIGO]],'[3]BASE DE RADICACION 2'!$A$2:$A$620,'[3]BASE DE RADICACION 2'!$O$2:$O$620)</f>
        <v>#N/A</v>
      </c>
      <c r="Q97" s="78" t="e">
        <f>_xlfn.XLOOKUP(T_PA9[[#This Row],[CÓDIGO]],'[3]BASE DE RADICACION 2'!$A$2:$A$620,'[3]BASE DE RADICACION 2'!$O$2:$O$620)</f>
        <v>#N/A</v>
      </c>
      <c r="R97" s="78" t="e">
        <f>_xlfn.XLOOKUP(T_PA9[[#This Row],[CÓDIGO]],'[3]BASE DE RADICACION 2'!$A$2:$A$620,'[3]BASE DE RADICACION 2'!$O$2:$O$620)</f>
        <v>#N/A</v>
      </c>
      <c r="S97" s="78"/>
      <c r="T97" s="24" t="s">
        <v>235</v>
      </c>
    </row>
    <row r="98" spans="2:20" ht="51" hidden="1" customHeight="1" x14ac:dyDescent="0.2">
      <c r="B98" s="28" t="s">
        <v>243</v>
      </c>
      <c r="C98" s="22">
        <f>_xlfn.XLOOKUP(T_PA9[[#This Row],[CÓDIGO]],'[2]BASE DE RADICACION 2'!$A$2:$A$668,'[2]BASE DE RADICACION 2'!$B$2:$B$668)</f>
        <v>295</v>
      </c>
      <c r="D98" s="22" t="str">
        <f>_xlfn.XLOOKUP(T_PA9[[#This Row],[CÓDIGO]],'[2]BASE DE RADICACION 2'!$A$2:$A$668,'[2]BASE DE RADICACION 2'!$E$2:$E$668)</f>
        <v>Solicitud de contratación Jaime Alberto Castro Diaz</v>
      </c>
      <c r="E98" s="22">
        <f>_xlfn.XLOOKUP(T_PA9[[#This Row],[CÓDIGO]],'[2]BASE DE RADICACION 2'!$A$2:$A$668,'[2]BASE DE RADICACION 2'!$F$2:$F$668)</f>
        <v>323</v>
      </c>
      <c r="F98" s="22" t="s">
        <v>167</v>
      </c>
      <c r="G98" s="22" t="s">
        <v>234</v>
      </c>
      <c r="H98" s="22" t="str">
        <f>_xlfn.XLOOKUP(T_PA9[[#This Row],[CÓDIGO]],'[2]BASE DE RADICACION 2'!$A$2:$A$668,'[2]BASE DE RADICACION 2'!$M$2:$M$668)</f>
        <v>Prestación de servicios profesionales para apoyar en la ejecución local como oficial de campo de los municipios Moniquirá, Chitaraque y Santana en el departamento de Boyacá, para el proyecto “Hacia la eliminación de la transmisión congénita de la enfermedad de Chagas en América Latina’’.</v>
      </c>
      <c r="I98" s="35">
        <f>_xlfn.XLOOKUP(T_PA9[[#This Row],[CÓDIGO]],'[2]BASE DE RADICACION 2'!$A$2:$A$668,'[2]BASE DE RADICACION 2'!$C$2:$C$668)</f>
        <v>44970</v>
      </c>
      <c r="J98" s="22" t="s">
        <v>131</v>
      </c>
      <c r="K98" s="22" t="s">
        <v>131</v>
      </c>
      <c r="L98" s="22" t="s">
        <v>126</v>
      </c>
      <c r="M98" s="35">
        <f>_xlfn.XLOOKUP(T_PA9[[#This Row],[CÓDIGO]],'[2]BASE DE RADICACION 2'!$A$2:$A$668,'[2]BASE DE RADICACION 2'!$V$2:$V$668)</f>
        <v>44993</v>
      </c>
      <c r="N98" s="22" t="s">
        <v>63</v>
      </c>
      <c r="O98" s="22" t="str">
        <f>_xlfn.XLOOKUP(T_PA9[[#This Row],[CÓDIGO]],'[2]BASE DE RADICACION 2'!$A$2:$A$668,'[2]BASE DE RADICACION 2'!$N$2:$N$668)</f>
        <v>Directa prestación de servicios</v>
      </c>
      <c r="P98" s="78" t="e">
        <f>_xlfn.XLOOKUP(T_PA9[[#This Row],[CÓDIGO]],'[3]BASE DE RADICACION 2'!$A$2:$A$620,'[3]BASE DE RADICACION 2'!$O$2:$O$620)</f>
        <v>#N/A</v>
      </c>
      <c r="Q98" s="78" t="e">
        <f>_xlfn.XLOOKUP(T_PA9[[#This Row],[CÓDIGO]],'[3]BASE DE RADICACION 2'!$A$2:$A$620,'[3]BASE DE RADICACION 2'!$O$2:$O$620)</f>
        <v>#N/A</v>
      </c>
      <c r="R98" s="78" t="e">
        <f>_xlfn.XLOOKUP(T_PA9[[#This Row],[CÓDIGO]],'[3]BASE DE RADICACION 2'!$A$2:$A$620,'[3]BASE DE RADICACION 2'!$O$2:$O$620)</f>
        <v>#N/A</v>
      </c>
      <c r="S98" s="78"/>
      <c r="T98" s="24" t="s">
        <v>235</v>
      </c>
    </row>
    <row r="99" spans="2:20" ht="51" hidden="1" customHeight="1" x14ac:dyDescent="0.2">
      <c r="B99" s="22" t="s">
        <v>244</v>
      </c>
      <c r="C99" s="22">
        <f>_xlfn.XLOOKUP(T_PA9[[#This Row],[CÓDIGO]],'[2]BASE DE RADICACION 2'!$A$2:$A$668,'[2]BASE DE RADICACION 2'!$B$2:$B$668)</f>
        <v>296</v>
      </c>
      <c r="D99" s="22" t="str">
        <f>_xlfn.XLOOKUP(T_PA9[[#This Row],[CÓDIGO]],'[2]BASE DE RADICACION 2'!$A$2:$A$668,'[2]BASE DE RADICACION 2'!$E$2:$E$668)</f>
        <v>Solicitud de contratación Eliana Blined Rodriguez Camacho</v>
      </c>
      <c r="E99" s="22">
        <f>_xlfn.XLOOKUP(T_PA9[[#This Row],[CÓDIGO]],'[2]BASE DE RADICACION 2'!$A$2:$A$668,'[2]BASE DE RADICACION 2'!$F$2:$F$668)</f>
        <v>323</v>
      </c>
      <c r="F99" s="22" t="s">
        <v>167</v>
      </c>
      <c r="G99" s="22" t="s">
        <v>234</v>
      </c>
      <c r="H99" s="22" t="str">
        <f>_xlfn.XLOOKUP(T_PA9[[#This Row],[CÓDIGO]],'[2]BASE DE RADICACION 2'!$A$2:$A$668,'[2]BASE DE RADICACION 2'!$M$2:$M$668)</f>
        <v>Prestación de servicios profesionales para apoyar en la ejecución local como oficial de campo del municipio de Yopal en el departamento de Casanare, para el proyecto “Hacia la eliminación de la transmisión congénita de la enfermedad de Chagas en América Latina’’.</v>
      </c>
      <c r="I99" s="35">
        <f>_xlfn.XLOOKUP(T_PA9[[#This Row],[CÓDIGO]],'[2]BASE DE RADICACION 2'!$A$2:$A$668,'[2]BASE DE RADICACION 2'!$C$2:$C$668)</f>
        <v>44970</v>
      </c>
      <c r="J99" s="22" t="s">
        <v>131</v>
      </c>
      <c r="K99" s="22" t="s">
        <v>131</v>
      </c>
      <c r="L99" s="22" t="s">
        <v>126</v>
      </c>
      <c r="M99" s="35">
        <f>_xlfn.XLOOKUP(T_PA9[[#This Row],[CÓDIGO]],'[2]BASE DE RADICACION 2'!$A$2:$A$668,'[2]BASE DE RADICACION 2'!$V$2:$V$668)</f>
        <v>44993</v>
      </c>
      <c r="N99" s="22" t="s">
        <v>63</v>
      </c>
      <c r="O99" s="22" t="str">
        <f>_xlfn.XLOOKUP(T_PA9[[#This Row],[CÓDIGO]],'[2]BASE DE RADICACION 2'!$A$2:$A$668,'[2]BASE DE RADICACION 2'!$N$2:$N$668)</f>
        <v>Directa prestación de servicios</v>
      </c>
      <c r="P99" s="78" t="e">
        <f>_xlfn.XLOOKUP(T_PA9[[#This Row],[CÓDIGO]],'[3]BASE DE RADICACION 2'!$A$2:$A$620,'[3]BASE DE RADICACION 2'!$O$2:$O$620)</f>
        <v>#N/A</v>
      </c>
      <c r="Q99" s="78" t="e">
        <f>_xlfn.XLOOKUP(T_PA9[[#This Row],[CÓDIGO]],'[3]BASE DE RADICACION 2'!$A$2:$A$620,'[3]BASE DE RADICACION 2'!$O$2:$O$620)</f>
        <v>#N/A</v>
      </c>
      <c r="R99" s="78" t="e">
        <f>_xlfn.XLOOKUP(T_PA9[[#This Row],[CÓDIGO]],'[3]BASE DE RADICACION 2'!$A$2:$A$620,'[3]BASE DE RADICACION 2'!$O$2:$O$620)</f>
        <v>#N/A</v>
      </c>
      <c r="S99" s="78"/>
      <c r="T99" s="24" t="s">
        <v>235</v>
      </c>
    </row>
    <row r="100" spans="2:20" ht="51" hidden="1" customHeight="1" x14ac:dyDescent="0.2">
      <c r="B100" s="28" t="s">
        <v>245</v>
      </c>
      <c r="C100" s="22">
        <f>_xlfn.XLOOKUP(T_PA9[[#This Row],[CÓDIGO]],'[2]BASE DE RADICACION 2'!$A$2:$A$668,'[2]BASE DE RADICACION 2'!$B$2:$B$668)</f>
        <v>297</v>
      </c>
      <c r="D100" s="22" t="str">
        <f>_xlfn.XLOOKUP(T_PA9[[#This Row],[CÓDIGO]],'[2]BASE DE RADICACION 2'!$A$2:$A$668,'[2]BASE DE RADICACION 2'!$E$2:$E$668)</f>
        <v>Solicitud de contratación Luisa Fernanda Trujillo Rivera</v>
      </c>
      <c r="E100" s="22">
        <f>_xlfn.XLOOKUP(T_PA9[[#This Row],[CÓDIGO]],'[2]BASE DE RADICACION 2'!$A$2:$A$668,'[2]BASE DE RADICACION 2'!$F$2:$F$668)</f>
        <v>323</v>
      </c>
      <c r="F100" s="22" t="s">
        <v>167</v>
      </c>
      <c r="G100" s="22" t="s">
        <v>234</v>
      </c>
      <c r="H100" s="22" t="str">
        <f>_xlfn.XLOOKUP(T_PA9[[#This Row],[CÓDIGO]],'[2]BASE DE RADICACION 2'!$A$2:$A$668,'[2]BASE DE RADICACION 2'!$M$2:$M$668)</f>
        <v xml:space="preserve">Prestación de servicios profesionales para apoyar en la ejecución local como oficial de campo de los municipios Boavita, San Mateo y Covarachia en el departamento de Boyacá, para el proyecto “Hacia la eliminación de la transmisión congénita de la enfermedad de Chagas en América Latina’’. </v>
      </c>
      <c r="I100" s="35">
        <f>_xlfn.XLOOKUP(T_PA9[[#This Row],[CÓDIGO]],'[2]BASE DE RADICACION 2'!$A$2:$A$668,'[2]BASE DE RADICACION 2'!$C$2:$C$668)</f>
        <v>44970</v>
      </c>
      <c r="J100" s="22" t="s">
        <v>131</v>
      </c>
      <c r="K100" s="22" t="s">
        <v>131</v>
      </c>
      <c r="L100" s="22" t="s">
        <v>126</v>
      </c>
      <c r="M100" s="35">
        <f>_xlfn.XLOOKUP(T_PA9[[#This Row],[CÓDIGO]],'[2]BASE DE RADICACION 2'!$A$2:$A$668,'[2]BASE DE RADICACION 2'!$V$2:$V$668)</f>
        <v>44993</v>
      </c>
      <c r="N100" s="22" t="s">
        <v>63</v>
      </c>
      <c r="O100" s="22" t="str">
        <f>_xlfn.XLOOKUP(T_PA9[[#This Row],[CÓDIGO]],'[2]BASE DE RADICACION 2'!$A$2:$A$668,'[2]BASE DE RADICACION 2'!$N$2:$N$668)</f>
        <v>Directa prestación de servicios</v>
      </c>
      <c r="P100" s="78" t="e">
        <f>_xlfn.XLOOKUP(T_PA9[[#This Row],[CÓDIGO]],'[3]BASE DE RADICACION 2'!$A$2:$A$620,'[3]BASE DE RADICACION 2'!$O$2:$O$620)</f>
        <v>#N/A</v>
      </c>
      <c r="Q100" s="78" t="e">
        <f>_xlfn.XLOOKUP(T_PA9[[#This Row],[CÓDIGO]],'[3]BASE DE RADICACION 2'!$A$2:$A$620,'[3]BASE DE RADICACION 2'!$O$2:$O$620)</f>
        <v>#N/A</v>
      </c>
      <c r="R100" s="78" t="e">
        <f>_xlfn.XLOOKUP(T_PA9[[#This Row],[CÓDIGO]],'[3]BASE DE RADICACION 2'!$A$2:$A$620,'[3]BASE DE RADICACION 2'!$O$2:$O$620)</f>
        <v>#N/A</v>
      </c>
      <c r="S100" s="78"/>
      <c r="T100" s="24" t="s">
        <v>235</v>
      </c>
    </row>
    <row r="101" spans="2:20" ht="51" hidden="1" customHeight="1" x14ac:dyDescent="0.2">
      <c r="B101" s="22" t="s">
        <v>246</v>
      </c>
      <c r="C101" s="22">
        <f>_xlfn.XLOOKUP(T_PA9[[#This Row],[CÓDIGO]],'[2]BASE DE RADICACION 2'!$A$2:$A$668,'[2]BASE DE RADICACION 2'!$B$2:$B$668)</f>
        <v>298</v>
      </c>
      <c r="D101" s="22" t="str">
        <f>_xlfn.XLOOKUP(T_PA9[[#This Row],[CÓDIGO]],'[2]BASE DE RADICACION 2'!$A$2:$A$668,'[2]BASE DE RADICACION 2'!$E$2:$E$668)</f>
        <v>Solicitud de contratación Sammy Joe Duran Joya</v>
      </c>
      <c r="E101" s="22">
        <f>_xlfn.XLOOKUP(T_PA9[[#This Row],[CÓDIGO]],'[2]BASE DE RADICACION 2'!$A$2:$A$668,'[2]BASE DE RADICACION 2'!$F$2:$F$668)</f>
        <v>323</v>
      </c>
      <c r="F101" s="22" t="s">
        <v>167</v>
      </c>
      <c r="G101" s="22" t="s">
        <v>234</v>
      </c>
      <c r="H101" s="22" t="str">
        <f>_xlfn.XLOOKUP(T_PA9[[#This Row],[CÓDIGO]],'[2]BASE DE RADICACION 2'!$A$2:$A$668,'[2]BASE DE RADICACION 2'!$M$2:$M$668)</f>
        <v>Prestación de servicios profesionales para apoyar en la ejecución local como oficial de campo de los municipios Soata y Tipacoque en el departamento de Boyacá, para el proyecto “Hacia la eliminación de la transmisión congénita de la enfermedad de Chagas en América Latina’’.</v>
      </c>
      <c r="I101" s="35">
        <f>_xlfn.XLOOKUP(T_PA9[[#This Row],[CÓDIGO]],'[2]BASE DE RADICACION 2'!$A$2:$A$668,'[2]BASE DE RADICACION 2'!$C$2:$C$668)</f>
        <v>44970</v>
      </c>
      <c r="J101" s="22" t="s">
        <v>131</v>
      </c>
      <c r="K101" s="22" t="s">
        <v>131</v>
      </c>
      <c r="L101" s="22" t="s">
        <v>126</v>
      </c>
      <c r="M101" s="35">
        <f>_xlfn.XLOOKUP(T_PA9[[#This Row],[CÓDIGO]],'[2]BASE DE RADICACION 2'!$A$2:$A$668,'[2]BASE DE RADICACION 2'!$V$2:$V$668)</f>
        <v>44993</v>
      </c>
      <c r="N101" s="22" t="s">
        <v>63</v>
      </c>
      <c r="O101" s="22" t="str">
        <f>_xlfn.XLOOKUP(T_PA9[[#This Row],[CÓDIGO]],'[2]BASE DE RADICACION 2'!$A$2:$A$668,'[2]BASE DE RADICACION 2'!$N$2:$N$668)</f>
        <v>Directa prestación de servicios</v>
      </c>
      <c r="P101" s="78" t="e">
        <f>_xlfn.XLOOKUP(T_PA9[[#This Row],[CÓDIGO]],'[3]BASE DE RADICACION 2'!$A$2:$A$620,'[3]BASE DE RADICACION 2'!$O$2:$O$620)</f>
        <v>#N/A</v>
      </c>
      <c r="Q101" s="78" t="e">
        <f>_xlfn.XLOOKUP(T_PA9[[#This Row],[CÓDIGO]],'[3]BASE DE RADICACION 2'!$A$2:$A$620,'[3]BASE DE RADICACION 2'!$O$2:$O$620)</f>
        <v>#N/A</v>
      </c>
      <c r="R101" s="78" t="e">
        <f>_xlfn.XLOOKUP(T_PA9[[#This Row],[CÓDIGO]],'[3]BASE DE RADICACION 2'!$A$2:$A$620,'[3]BASE DE RADICACION 2'!$O$2:$O$620)</f>
        <v>#N/A</v>
      </c>
      <c r="S101" s="78"/>
      <c r="T101" s="24" t="s">
        <v>235</v>
      </c>
    </row>
    <row r="102" spans="2:20" ht="38.25" hidden="1" customHeight="1" x14ac:dyDescent="0.2">
      <c r="B102" s="28" t="s">
        <v>247</v>
      </c>
      <c r="C102" s="22">
        <f>_xlfn.XLOOKUP(T_PA9[[#This Row],[CÓDIGO]],'[2]BASE DE RADICACION 2'!$A$2:$A$668,'[2]BASE DE RADICACION 2'!$B$2:$B$668)</f>
        <v>303</v>
      </c>
      <c r="D102" s="22" t="str">
        <f>_xlfn.XLOOKUP(T_PA9[[#This Row],[CÓDIGO]],'[2]BASE DE RADICACION 2'!$A$2:$A$668,'[2]BASE DE RADICACION 2'!$E$2:$E$668)</f>
        <v>Solicitud de contratación Ricardo Arturo Pinzon Nieto</v>
      </c>
      <c r="E102" s="22">
        <f>_xlfn.XLOOKUP(T_PA9[[#This Row],[CÓDIGO]],'[2]BASE DE RADICACION 2'!$A$2:$A$668,'[2]BASE DE RADICACION 2'!$F$2:$F$668)</f>
        <v>323</v>
      </c>
      <c r="F102" s="22" t="s">
        <v>167</v>
      </c>
      <c r="G102" s="22" t="s">
        <v>234</v>
      </c>
      <c r="H102" s="22" t="str">
        <f>_xlfn.XLOOKUP(T_PA9[[#This Row],[CÓDIGO]],'[2]BASE DE RADICACION 2'!$A$2:$A$668,'[2]BASE DE RADICACION 2'!$M$2:$M$668)</f>
        <v xml:space="preserve">Prestación de servicios profesionales para apoyar como oficial de comunicaciones, para el proyecto “Hacia la eliminación de la transmisión congénita de la enfermedad de Chagas en América Latina’’.  </v>
      </c>
      <c r="I102" s="35">
        <f>_xlfn.XLOOKUP(T_PA9[[#This Row],[CÓDIGO]],'[2]BASE DE RADICACION 2'!$A$2:$A$668,'[2]BASE DE RADICACION 2'!$C$2:$C$668)</f>
        <v>44971</v>
      </c>
      <c r="J102" s="22" t="s">
        <v>131</v>
      </c>
      <c r="K102" s="22" t="s">
        <v>131</v>
      </c>
      <c r="L102" s="22" t="s">
        <v>126</v>
      </c>
      <c r="M102" s="35">
        <f>_xlfn.XLOOKUP(T_PA9[[#This Row],[CÓDIGO]],'[2]BASE DE RADICACION 2'!$A$2:$A$668,'[2]BASE DE RADICACION 2'!$V$2:$V$668)</f>
        <v>44999</v>
      </c>
      <c r="N102" s="22" t="s">
        <v>63</v>
      </c>
      <c r="O102" s="22" t="str">
        <f>_xlfn.XLOOKUP(T_PA9[[#This Row],[CÓDIGO]],'[2]BASE DE RADICACION 2'!$A$2:$A$668,'[2]BASE DE RADICACION 2'!$N$2:$N$668)</f>
        <v>Directa prestación de servicios</v>
      </c>
      <c r="P102" s="78" t="e">
        <f>_xlfn.XLOOKUP(T_PA9[[#This Row],[CÓDIGO]],'[3]BASE DE RADICACION 2'!$A$2:$A$620,'[3]BASE DE RADICACION 2'!$O$2:$O$620)</f>
        <v>#N/A</v>
      </c>
      <c r="Q102" s="78" t="e">
        <f>_xlfn.XLOOKUP(T_PA9[[#This Row],[CÓDIGO]],'[3]BASE DE RADICACION 2'!$A$2:$A$620,'[3]BASE DE RADICACION 2'!$O$2:$O$620)</f>
        <v>#N/A</v>
      </c>
      <c r="R102" s="78" t="e">
        <f>_xlfn.XLOOKUP(T_PA9[[#This Row],[CÓDIGO]],'[3]BASE DE RADICACION 2'!$A$2:$A$620,'[3]BASE DE RADICACION 2'!$O$2:$O$620)</f>
        <v>#N/A</v>
      </c>
      <c r="S102" s="78"/>
      <c r="T102" s="24" t="s">
        <v>235</v>
      </c>
    </row>
    <row r="103" spans="2:20" ht="57" hidden="1" customHeight="1" x14ac:dyDescent="0.2">
      <c r="B103" s="22" t="s">
        <v>248</v>
      </c>
      <c r="C103" s="22">
        <f>_xlfn.XLOOKUP(T_PA9[[#This Row],[CÓDIGO]],'[2]BASE DE RADICACION 2'!$A$2:$A$668,'[2]BASE DE RADICACION 2'!$B$2:$B$668)</f>
        <v>313</v>
      </c>
      <c r="D103" s="22" t="str">
        <f>_xlfn.XLOOKUP(T_PA9[[#This Row],[CÓDIGO]],'[2]BASE DE RADICACION 2'!$A$2:$A$668,'[2]BASE DE RADICACION 2'!$E$2:$E$668)</f>
        <v>Solicitud de contratación Astrid Catalina Florez Buitrago</v>
      </c>
      <c r="E103" s="22">
        <f>_xlfn.XLOOKUP(T_PA9[[#This Row],[CÓDIGO]],'[2]BASE DE RADICACION 2'!$A$2:$A$668,'[2]BASE DE RADICACION 2'!$F$2:$F$668)</f>
        <v>323</v>
      </c>
      <c r="F103" s="22" t="s">
        <v>167</v>
      </c>
      <c r="G103" s="22" t="s">
        <v>234</v>
      </c>
      <c r="H103" s="22" t="str">
        <f>_xlfn.XLOOKUP(T_PA9[[#This Row],[CÓDIGO]],'[2]BASE DE RADICACION 2'!$A$2:$A$668,'[2]BASE DE RADICACION 2'!$M$2:$M$668)</f>
        <v xml:space="preserve">Prestación de servicios profesionales para apoyar en la ejecución local como oficial de campo de los municipios Miraflores y Zetaquira en el departamento de Boyacá, para el proyecto “Hacia la eliminación de la transmisión congénita de la enfermedad de Chagas en América Latina’’.
</v>
      </c>
      <c r="I103" s="35">
        <f>_xlfn.XLOOKUP(T_PA9[[#This Row],[CÓDIGO]],'[2]BASE DE RADICACION 2'!$A$2:$A$668,'[2]BASE DE RADICACION 2'!$C$2:$C$668)</f>
        <v>44979</v>
      </c>
      <c r="J103" s="22" t="s">
        <v>131</v>
      </c>
      <c r="K103" s="22" t="s">
        <v>131</v>
      </c>
      <c r="L103" s="22" t="s">
        <v>126</v>
      </c>
      <c r="M103" s="35">
        <f>_xlfn.XLOOKUP(T_PA9[[#This Row],[CÓDIGO]],'[2]BASE DE RADICACION 2'!$A$2:$A$668,'[2]BASE DE RADICACION 2'!$V$2:$V$668)</f>
        <v>45012</v>
      </c>
      <c r="N103" s="22" t="s">
        <v>63</v>
      </c>
      <c r="O103" s="22" t="str">
        <f>_xlfn.XLOOKUP(T_PA9[[#This Row],[CÓDIGO]],'[2]BASE DE RADICACION 2'!$A$2:$A$668,'[2]BASE DE RADICACION 2'!$N$2:$N$668)</f>
        <v>Directa prestación de servicios</v>
      </c>
      <c r="P103" s="78" t="e">
        <f>_xlfn.XLOOKUP(T_PA9[[#This Row],[CÓDIGO]],'[3]BASE DE RADICACION 2'!$A$2:$A$620,'[3]BASE DE RADICACION 2'!$O$2:$O$620)</f>
        <v>#N/A</v>
      </c>
      <c r="Q103" s="78" t="e">
        <f>_xlfn.XLOOKUP(T_PA9[[#This Row],[CÓDIGO]],'[3]BASE DE RADICACION 2'!$A$2:$A$620,'[3]BASE DE RADICACION 2'!$O$2:$O$620)</f>
        <v>#N/A</v>
      </c>
      <c r="R103" s="78" t="e">
        <f>_xlfn.XLOOKUP(T_PA9[[#This Row],[CÓDIGO]],'[3]BASE DE RADICACION 2'!$A$2:$A$620,'[3]BASE DE RADICACION 2'!$O$2:$O$620)</f>
        <v>#N/A</v>
      </c>
      <c r="S103" s="78"/>
      <c r="T103" s="24" t="s">
        <v>235</v>
      </c>
    </row>
    <row r="104" spans="2:20" ht="62.25" hidden="1" customHeight="1" x14ac:dyDescent="0.2">
      <c r="B104" s="28" t="s">
        <v>249</v>
      </c>
      <c r="C104" s="22">
        <f>_xlfn.XLOOKUP(T_PA9[[#This Row],[CÓDIGO]],'[2]BASE DE RADICACION 2'!$A$2:$A$668,'[2]BASE DE RADICACION 2'!$B$2:$B$668)</f>
        <v>314</v>
      </c>
      <c r="D104" s="22" t="str">
        <f>_xlfn.XLOOKUP(T_PA9[[#This Row],[CÓDIGO]],'[2]BASE DE RADICACION 2'!$A$2:$A$668,'[2]BASE DE RADICACION 2'!$E$2:$E$668)</f>
        <v>Solicitud de contratación Orlando Jose Vallecia Paez</v>
      </c>
      <c r="E104" s="22">
        <f>_xlfn.XLOOKUP(T_PA9[[#This Row],[CÓDIGO]],'[2]BASE DE RADICACION 2'!$A$2:$A$668,'[2]BASE DE RADICACION 2'!$F$2:$F$668)</f>
        <v>323</v>
      </c>
      <c r="F104" s="22" t="s">
        <v>167</v>
      </c>
      <c r="G104" s="22" t="s">
        <v>234</v>
      </c>
      <c r="H104" s="22" t="str">
        <f>_xlfn.XLOOKUP(T_PA9[[#This Row],[CÓDIGO]],'[2]BASE DE RADICACION 2'!$A$2:$A$668,'[2]BASE DE RADICACION 2'!$M$2:$M$668)</f>
        <v xml:space="preserve">Prestación de servicios profesionales para apoyar en la ejecución local como asistente de campo de los municipios de Miraflores y Zetaquira en el departamento de Boyacá, dentro del proyecto denominado “Hacia la eliminación de la transmisión congénita de la enfermedad de Chagas en América Latina’’.
</v>
      </c>
      <c r="I104" s="35">
        <f>_xlfn.XLOOKUP(T_PA9[[#This Row],[CÓDIGO]],'[2]BASE DE RADICACION 2'!$A$2:$A$668,'[2]BASE DE RADICACION 2'!$C$2:$C$668)</f>
        <v>44979</v>
      </c>
      <c r="J104" s="22" t="s">
        <v>131</v>
      </c>
      <c r="K104" s="22" t="s">
        <v>131</v>
      </c>
      <c r="L104" s="22" t="s">
        <v>126</v>
      </c>
      <c r="M104" s="35">
        <f>_xlfn.XLOOKUP(T_PA9[[#This Row],[CÓDIGO]],'[2]BASE DE RADICACION 2'!$A$2:$A$668,'[2]BASE DE RADICACION 2'!$V$2:$V$668)</f>
        <v>44993</v>
      </c>
      <c r="N104" s="22" t="s">
        <v>63</v>
      </c>
      <c r="O104" s="22" t="str">
        <f>_xlfn.XLOOKUP(T_PA9[[#This Row],[CÓDIGO]],'[2]BASE DE RADICACION 2'!$A$2:$A$668,'[2]BASE DE RADICACION 2'!$N$2:$N$668)</f>
        <v>Directa prestación de servicios</v>
      </c>
      <c r="P104" s="78" t="e">
        <f>_xlfn.XLOOKUP(T_PA9[[#This Row],[CÓDIGO]],'[3]BASE DE RADICACION 2'!$A$2:$A$620,'[3]BASE DE RADICACION 2'!$O$2:$O$620)</f>
        <v>#N/A</v>
      </c>
      <c r="Q104" s="78" t="e">
        <f>_xlfn.XLOOKUP(T_PA9[[#This Row],[CÓDIGO]],'[3]BASE DE RADICACION 2'!$A$2:$A$620,'[3]BASE DE RADICACION 2'!$O$2:$O$620)</f>
        <v>#N/A</v>
      </c>
      <c r="R104" s="78" t="e">
        <f>_xlfn.XLOOKUP(T_PA9[[#This Row],[CÓDIGO]],'[3]BASE DE RADICACION 2'!$A$2:$A$620,'[3]BASE DE RADICACION 2'!$O$2:$O$620)</f>
        <v>#N/A</v>
      </c>
      <c r="S104" s="78"/>
      <c r="T104" s="24" t="s">
        <v>235</v>
      </c>
    </row>
    <row r="105" spans="2:20" ht="51" hidden="1" customHeight="1" x14ac:dyDescent="0.2">
      <c r="B105" s="22" t="s">
        <v>250</v>
      </c>
      <c r="C105" s="22">
        <f>_xlfn.XLOOKUP(T_PA9[[#This Row],[CÓDIGO]],'[2]BASE DE RADICACION 2'!$A$2:$A$668,'[2]BASE DE RADICACION 2'!$B$2:$B$668)</f>
        <v>315</v>
      </c>
      <c r="D105" s="22" t="str">
        <f>_xlfn.XLOOKUP(T_PA9[[#This Row],[CÓDIGO]],'[2]BASE DE RADICACION 2'!$A$2:$A$668,'[2]BASE DE RADICACION 2'!$E$2:$E$668)</f>
        <v>Solicitud de contratación Ricardo Fabian Fábregas Calao</v>
      </c>
      <c r="E105" s="22">
        <f>_xlfn.XLOOKUP(T_PA9[[#This Row],[CÓDIGO]],'[2]BASE DE RADICACION 2'!$A$2:$A$668,'[2]BASE DE RADICACION 2'!$F$2:$F$668)</f>
        <v>323</v>
      </c>
      <c r="F105" s="22" t="s">
        <v>167</v>
      </c>
      <c r="G105" s="22" t="s">
        <v>234</v>
      </c>
      <c r="H105" s="22" t="str">
        <f>_xlfn.XLOOKUP(T_PA9[[#This Row],[CÓDIGO]],'[2]BASE DE RADICACION 2'!$A$2:$A$668,'[2]BASE DE RADICACION 2'!$M$2:$M$668)</f>
        <v>Prestación de servicios profesionales para apoyar en la ejecución local como asistente de campo del municipio de Yopal en el departamento de Casanare, dentro del proyecto denominado “Hacia la eliminación de la transmisión congénita de la enfermedad de Chagas en América Latina’’.</v>
      </c>
      <c r="I105" s="35">
        <f>_xlfn.XLOOKUP(T_PA9[[#This Row],[CÓDIGO]],'[2]BASE DE RADICACION 2'!$A$2:$A$668,'[2]BASE DE RADICACION 2'!$C$2:$C$668)</f>
        <v>44984</v>
      </c>
      <c r="J105" s="22" t="s">
        <v>131</v>
      </c>
      <c r="K105" s="22" t="s">
        <v>131</v>
      </c>
      <c r="L105" s="22" t="s">
        <v>126</v>
      </c>
      <c r="M105" s="35">
        <f>_xlfn.XLOOKUP(T_PA9[[#This Row],[CÓDIGO]],'[2]BASE DE RADICACION 2'!$A$2:$A$668,'[2]BASE DE RADICACION 2'!$V$2:$V$668)</f>
        <v>44993</v>
      </c>
      <c r="N105" s="22" t="s">
        <v>63</v>
      </c>
      <c r="O105" s="22" t="str">
        <f>_xlfn.XLOOKUP(T_PA9[[#This Row],[CÓDIGO]],'[2]BASE DE RADICACION 2'!$A$2:$A$668,'[2]BASE DE RADICACION 2'!$N$2:$N$668)</f>
        <v>Directa prestación de servicios</v>
      </c>
      <c r="P105" s="78" t="e">
        <f>_xlfn.XLOOKUP(T_PA9[[#This Row],[CÓDIGO]],'[3]BASE DE RADICACION 2'!$A$2:$A$620,'[3]BASE DE RADICACION 2'!$O$2:$O$620)</f>
        <v>#N/A</v>
      </c>
      <c r="Q105" s="78" t="e">
        <f>_xlfn.XLOOKUP(T_PA9[[#This Row],[CÓDIGO]],'[3]BASE DE RADICACION 2'!$A$2:$A$620,'[3]BASE DE RADICACION 2'!$O$2:$O$620)</f>
        <v>#N/A</v>
      </c>
      <c r="R105" s="78" t="e">
        <f>_xlfn.XLOOKUP(T_PA9[[#This Row],[CÓDIGO]],'[3]BASE DE RADICACION 2'!$A$2:$A$620,'[3]BASE DE RADICACION 2'!$O$2:$O$620)</f>
        <v>#N/A</v>
      </c>
      <c r="S105" s="78"/>
      <c r="T105" s="24" t="s">
        <v>235</v>
      </c>
    </row>
    <row r="106" spans="2:20" s="83" customFormat="1" ht="51" hidden="1" customHeight="1" x14ac:dyDescent="0.2">
      <c r="B106" s="23" t="s">
        <v>251</v>
      </c>
      <c r="C106" s="23">
        <f>_xlfn.XLOOKUP(T_PA9[[#This Row],[CÓDIGO]],'[2]BASE DE RADICACION 2'!$A$2:$A$668,'[2]BASE DE RADICACION 2'!$B$2:$B$668)</f>
        <v>351</v>
      </c>
      <c r="D106" s="23" t="str">
        <f>_xlfn.XLOOKUP(T_PA9[[#This Row],[CÓDIGO]],'[2]BASE DE RADICACION 2'!$A$2:$A$668,'[2]BASE DE RADICACION 2'!$E$2:$E$668)</f>
        <v>Solicitud de contratación Alejandra Rodriguez Pacheco</v>
      </c>
      <c r="E106" s="23">
        <f>_xlfn.XLOOKUP(T_PA9[[#This Row],[CÓDIGO]],'[2]BASE DE RADICACION 2'!$A$2:$A$668,'[2]BASE DE RADICACION 2'!$F$2:$F$668)</f>
        <v>323</v>
      </c>
      <c r="F106" s="23" t="s">
        <v>167</v>
      </c>
      <c r="G106" s="23" t="s">
        <v>234</v>
      </c>
      <c r="H106" s="23" t="str">
        <f>_xlfn.XLOOKUP(T_PA9[[#This Row],[CÓDIGO]],'[2]BASE DE RADICACION 2'!$A$2:$A$668,'[2]BASE DE RADICACION 2'!$M$2:$M$668)</f>
        <v>Prestación de servicios profesionales para apoyar en la ejecución entre el equipo central y local como asistente de campo para las necesidades de los territorios, dentro del proyecto denominado “Hacia la eliminación de la transmisión congénita de la enfermedad de Chagas en América Latina’’.</v>
      </c>
      <c r="I106" s="61">
        <f>_xlfn.XLOOKUP(T_PA9[[#This Row],[CÓDIGO]],'[2]BASE DE RADICACION 2'!$A$2:$A$668,'[2]BASE DE RADICACION 2'!$C$2:$C$668)</f>
        <v>45040</v>
      </c>
      <c r="J106" s="23" t="s">
        <v>137</v>
      </c>
      <c r="K106" s="23" t="s">
        <v>137</v>
      </c>
      <c r="L106" s="39" t="s">
        <v>149</v>
      </c>
      <c r="M106" s="61">
        <f>_xlfn.XLOOKUP(T_PA9[[#This Row],[CÓDIGO]],'[2]BASE DE RADICACION 2'!$A$2:$A$668,'[2]BASE DE RADICACION 2'!$V$2:$V$668)</f>
        <v>0</v>
      </c>
      <c r="N106" s="23" t="s">
        <v>63</v>
      </c>
      <c r="O106" s="23" t="str">
        <f>_xlfn.XLOOKUP(T_PA9[[#This Row],[CÓDIGO]],'[2]BASE DE RADICACION 2'!$A$2:$A$668,'[2]BASE DE RADICACION 2'!$N$2:$N$668)</f>
        <v>Directa prestación de servicios</v>
      </c>
      <c r="P106" s="80" t="e">
        <f>_xlfn.XLOOKUP(T_PA9[[#This Row],[CÓDIGO]],'[3]BASE DE RADICACION 2'!$A$2:$A$620,'[3]BASE DE RADICACION 2'!$O$2:$O$620)</f>
        <v>#N/A</v>
      </c>
      <c r="Q106" s="80" t="e">
        <f>_xlfn.XLOOKUP(T_PA9[[#This Row],[CÓDIGO]],'[3]BASE DE RADICACION 2'!$A$2:$A$620,'[3]BASE DE RADICACION 2'!$O$2:$O$620)</f>
        <v>#N/A</v>
      </c>
      <c r="R106" s="80" t="s">
        <v>150</v>
      </c>
      <c r="S106" s="80" t="e">
        <f>_xlfn.XLOOKUP(T_PA9[[#This Row],[CÓDIGO]],'[3]BASE DE RADICACION 2'!$A$2:$A$627,'[3]BASE DE RADICACION 2'!$W$2:$W$627)</f>
        <v>#N/A</v>
      </c>
      <c r="T106" s="38" t="s">
        <v>235</v>
      </c>
    </row>
    <row r="107" spans="2:20" s="83" customFormat="1" ht="38.25" hidden="1" customHeight="1" x14ac:dyDescent="0.2">
      <c r="B107" s="23" t="s">
        <v>252</v>
      </c>
      <c r="C107" s="23">
        <f>_xlfn.XLOOKUP(T_PA9[[#This Row],[CÓDIGO]],'[2]BASE DE RADICACION 2'!$A$2:$A$668,'[2]BASE DE RADICACION 2'!$B$2:$B$668)</f>
        <v>357</v>
      </c>
      <c r="D107" s="23" t="str">
        <f>_xlfn.XLOOKUP(T_PA9[[#This Row],[CÓDIGO]],'[2]BASE DE RADICACION 2'!$A$2:$A$668,'[2]BASE DE RADICACION 2'!$E$2:$E$668)</f>
        <v>Solicitud cotización ensayos clinicos</v>
      </c>
      <c r="E107" s="23">
        <f>_xlfn.XLOOKUP(T_PA9[[#This Row],[CÓDIGO]],'[2]BASE DE RADICACION 2'!$A$2:$A$668,'[2]BASE DE RADICACION 2'!$F$2:$F$668)</f>
        <v>323</v>
      </c>
      <c r="F107" s="23" t="s">
        <v>167</v>
      </c>
      <c r="G107" s="23" t="s">
        <v>234</v>
      </c>
      <c r="H107" s="23">
        <f>_xlfn.XLOOKUP(T_PA9[[#This Row],[CÓDIGO]],'[2]BASE DE RADICACION 2'!$A$2:$A$668,'[2]BASE DE RADICACION 2'!$M$2:$M$668)</f>
        <v>0</v>
      </c>
      <c r="I107" s="61">
        <f>_xlfn.XLOOKUP(T_PA9[[#This Row],[CÓDIGO]],'[2]BASE DE RADICACION 2'!$A$2:$A$668,'[2]BASE DE RADICACION 2'!$C$2:$C$668)</f>
        <v>45055</v>
      </c>
      <c r="J107" s="23" t="s">
        <v>87</v>
      </c>
      <c r="K107" s="23" t="s">
        <v>87</v>
      </c>
      <c r="L107" s="23" t="s">
        <v>149</v>
      </c>
      <c r="M107" s="61">
        <f>_xlfn.XLOOKUP(T_PA9[[#This Row],[CÓDIGO]],'[2]BASE DE RADICACION 2'!$A$2:$A$668,'[2]BASE DE RADICACION 2'!$V$2:$V$668)</f>
        <v>0</v>
      </c>
      <c r="N107" s="23"/>
      <c r="O107" s="23" t="str">
        <f>_xlfn.XLOOKUP(T_PA9[[#This Row],[CÓDIGO]],'[2]BASE DE RADICACION 2'!$A$2:$A$668,'[2]BASE DE RADICACION 2'!$N$2:$N$668)</f>
        <v>Cotización</v>
      </c>
      <c r="P107" s="80" t="s">
        <v>150</v>
      </c>
      <c r="Q107" s="80" t="s">
        <v>150</v>
      </c>
      <c r="R107" s="80" t="s">
        <v>150</v>
      </c>
      <c r="S107" s="80" t="e">
        <f>_xlfn.XLOOKUP(T_PA9[[#This Row],[CÓDIGO]],'[3]BASE DE RADICACION 2'!$A$2:$A$627,'[3]BASE DE RADICACION 2'!$W$2:$W$627)</f>
        <v>#N/A</v>
      </c>
      <c r="T107" s="38" t="s">
        <v>235</v>
      </c>
    </row>
    <row r="108" spans="2:20" ht="38.25" hidden="1" customHeight="1" x14ac:dyDescent="0.2">
      <c r="B108" s="28" t="s">
        <v>253</v>
      </c>
      <c r="C108" s="22">
        <f>_xlfn.XLOOKUP(T_PA9[[#This Row],[CÓDIGO]],'[2]BASE DE RADICACION 2'!$A$2:$A$668,'[2]BASE DE RADICACION 2'!$B$2:$B$668)</f>
        <v>371</v>
      </c>
      <c r="D108" s="22" t="str">
        <f>_xlfn.XLOOKUP(T_PA9[[#This Row],[CÓDIGO]],'[2]BASE DE RADICACION 2'!$A$2:$A$668,'[2]BASE DE RADICACION 2'!$E$2:$E$668)</f>
        <v>Solicitud de contratación Nelson Pinto Chacon</v>
      </c>
      <c r="E108" s="22">
        <f>_xlfn.XLOOKUP(T_PA9[[#This Row],[CÓDIGO]],'[2]BASE DE RADICACION 2'!$A$2:$A$668,'[2]BASE DE RADICACION 2'!$F$2:$F$668)</f>
        <v>323</v>
      </c>
      <c r="F108" s="22" t="s">
        <v>167</v>
      </c>
      <c r="G108" s="22" t="s">
        <v>234</v>
      </c>
      <c r="H108" s="22" t="str">
        <f>_xlfn.XLOOKUP(T_PA9[[#This Row],[CÓDIGO]],'[2]BASE DE RADICACION 2'!$A$2:$A$668,'[2]BASE DE RADICACION 2'!$M$2:$M$668)</f>
        <v>Prestación de servicios profesionales para apoyar como oficial de datos dentro del proyecto denominado "Hacia la eliminación de la transmisión congénita de la enfermedad de Chagas en América Latina".</v>
      </c>
      <c r="I108" s="35">
        <f>_xlfn.XLOOKUP(T_PA9[[#This Row],[CÓDIGO]],'[2]BASE DE RADICACION 2'!$A$2:$A$668,'[2]BASE DE RADICACION 2'!$C$2:$C$668)</f>
        <v>45058</v>
      </c>
      <c r="J108" s="22" t="s">
        <v>87</v>
      </c>
      <c r="K108" s="22" t="s">
        <v>87</v>
      </c>
      <c r="L108" s="22" t="s">
        <v>126</v>
      </c>
      <c r="M108" s="35">
        <f>_xlfn.XLOOKUP(T_PA9[[#This Row],[CÓDIGO]],'[2]BASE DE RADICACION 2'!$A$2:$A$668,'[2]BASE DE RADICACION 2'!$V$2:$V$668)</f>
        <v>45104</v>
      </c>
      <c r="N108" s="22" t="s">
        <v>63</v>
      </c>
      <c r="O108" s="22" t="str">
        <f>_xlfn.XLOOKUP(T_PA9[[#This Row],[CÓDIGO]],'[2]BASE DE RADICACION 2'!$A$2:$A$668,'[2]BASE DE RADICACION 2'!$N$2:$N$668)</f>
        <v>Directa prestación de servicios</v>
      </c>
      <c r="P108" s="78" t="e">
        <f>_xlfn.XLOOKUP(T_PA9[[#This Row],[CÓDIGO]],'[3]BASE DE RADICACION 2'!$A$2:$A$620,'[3]BASE DE RADICACION 2'!$O$2:$O$620)</f>
        <v>#N/A</v>
      </c>
      <c r="Q108" s="78" t="e">
        <f>_xlfn.XLOOKUP(T_PA9[[#This Row],[CÓDIGO]],'[3]BASE DE RADICACION 2'!$A$2:$A$620,'[3]BASE DE RADICACION 2'!$O$2:$O$620)</f>
        <v>#N/A</v>
      </c>
      <c r="R108" s="78" t="e">
        <f>_xlfn.XLOOKUP(T_PA9[[#This Row],[CÓDIGO]],'[3]BASE DE RADICACION 2'!$A$2:$A$620,'[3]BASE DE RADICACION 2'!$O$2:$O$620)</f>
        <v>#N/A</v>
      </c>
      <c r="S108" s="78"/>
      <c r="T108" s="24" t="s">
        <v>235</v>
      </c>
    </row>
    <row r="109" spans="2:20" s="83" customFormat="1" ht="76.5" hidden="1" customHeight="1" x14ac:dyDescent="0.2">
      <c r="B109" s="23" t="s">
        <v>254</v>
      </c>
      <c r="C109" s="23">
        <f>_xlfn.XLOOKUP(T_PA9[[#This Row],[CÓDIGO]],'[2]BASE DE RADICACION 2'!$A$2:$A$668,'[2]BASE DE RADICACION 2'!$B$2:$B$668)</f>
        <v>391</v>
      </c>
      <c r="D109" s="23" t="str">
        <f>_xlfn.XLOOKUP(T_PA9[[#This Row],[CÓDIGO]],'[2]BASE DE RADICACION 2'!$A$2:$A$668,'[2]BASE DE RADICACION 2'!$E$2:$E$668)</f>
        <v>Solicitud de contratación Humberto Valdes Osorio</v>
      </c>
      <c r="E109" s="23">
        <f>_xlfn.XLOOKUP(T_PA9[[#This Row],[CÓDIGO]],'[2]BASE DE RADICACION 2'!$A$2:$A$668,'[2]BASE DE RADICACION 2'!$F$2:$F$668)</f>
        <v>323</v>
      </c>
      <c r="F109" s="23" t="s">
        <v>167</v>
      </c>
      <c r="G109" s="23" t="s">
        <v>234</v>
      </c>
      <c r="H109" s="23" t="str">
        <f>_xlfn.XLOOKUP(T_PA9[[#This Row],[CÓDIGO]],'[2]BASE DE RADICACION 2'!$A$2:$A$668,'[2]BASE DE RADICACION 2'!$M$2:$M$668)</f>
        <v>Prestar servicios profesionales requeridos por la Dirección de Investigación en Salud Pública, para apoyar la administración general del Proyecto “Comunidades unidas para la innovación, el desarrollo y la atención de la enfermedad de Chagas - Hacia la eliminación de la transmisión congénita de la enfermedad de Chagas en América Latina". Output 0 Grupo "Project Staff" Código 007.</v>
      </c>
      <c r="I109" s="61">
        <f>_xlfn.XLOOKUP(T_PA9[[#This Row],[CÓDIGO]],'[2]BASE DE RADICACION 2'!$A$2:$A$668,'[2]BASE DE RADICACION 2'!$C$2:$C$668)</f>
        <v>45081</v>
      </c>
      <c r="J109" s="23" t="s">
        <v>144</v>
      </c>
      <c r="K109" s="23" t="s">
        <v>144</v>
      </c>
      <c r="L109" s="23" t="s">
        <v>149</v>
      </c>
      <c r="M109" s="61">
        <f>_xlfn.XLOOKUP(T_PA9[[#This Row],[CÓDIGO]],'[2]BASE DE RADICACION 2'!$A$2:$A$668,'[2]BASE DE RADICACION 2'!$V$2:$V$668)</f>
        <v>0</v>
      </c>
      <c r="N109" s="23" t="s">
        <v>63</v>
      </c>
      <c r="O109" s="23" t="str">
        <f>_xlfn.XLOOKUP(T_PA9[[#This Row],[CÓDIGO]],'[2]BASE DE RADICACION 2'!$A$2:$A$668,'[2]BASE DE RADICACION 2'!$N$2:$N$668)</f>
        <v>Directa prestación de servicios</v>
      </c>
      <c r="P109" s="80" t="e">
        <f>_xlfn.XLOOKUP(T_PA9[[#This Row],[CÓDIGO]],'[3]BASE DE RADICACION 2'!$A$2:$A$620,'[3]BASE DE RADICACION 2'!$O$2:$O$620)</f>
        <v>#N/A</v>
      </c>
      <c r="Q109" s="80" t="e">
        <f>_xlfn.XLOOKUP(T_PA9[[#This Row],[CÓDIGO]],'[3]BASE DE RADICACION 2'!$A$2:$A$620,'[3]BASE DE RADICACION 2'!$O$2:$O$620)</f>
        <v>#N/A</v>
      </c>
      <c r="R109" s="80" t="s">
        <v>150</v>
      </c>
      <c r="S109" s="80" t="e">
        <f>_xlfn.XLOOKUP(T_PA9[[#This Row],[CÓDIGO]],'[3]BASE DE RADICACION 2'!$A$2:$A$627,'[3]BASE DE RADICACION 2'!$W$2:$W$627)</f>
        <v>#N/A</v>
      </c>
      <c r="T109" s="38" t="s">
        <v>235</v>
      </c>
    </row>
    <row r="110" spans="2:20" ht="51" hidden="1" customHeight="1" x14ac:dyDescent="0.2">
      <c r="B110" s="28" t="s">
        <v>255</v>
      </c>
      <c r="C110" s="22">
        <f>_xlfn.XLOOKUP(T_PA9[[#This Row],[CÓDIGO]],'[2]BASE DE RADICACION 2'!$A$2:$A$668,'[2]BASE DE RADICACION 2'!$B$2:$B$668)</f>
        <v>405</v>
      </c>
      <c r="D110" s="22" t="str">
        <f>_xlfn.XLOOKUP(T_PA9[[#This Row],[CÓDIGO]],'[2]BASE DE RADICACION 2'!$A$2:$A$668,'[2]BASE DE RADICACION 2'!$E$2:$E$668)</f>
        <v>Solicitud de contratación Lili Karina Diaz Merchan</v>
      </c>
      <c r="E110" s="22">
        <f>_xlfn.XLOOKUP(T_PA9[[#This Row],[CÓDIGO]],'[2]BASE DE RADICACION 2'!$A$2:$A$668,'[2]BASE DE RADICACION 2'!$F$2:$F$668)</f>
        <v>323</v>
      </c>
      <c r="F110" s="22" t="s">
        <v>167</v>
      </c>
      <c r="G110" s="22" t="s">
        <v>234</v>
      </c>
      <c r="H110" s="22" t="str">
        <f>_xlfn.XLOOKUP(T_PA9[[#This Row],[CÓDIGO]],'[2]BASE DE RADICACION 2'!$A$2:$A$668,'[2]BASE DE RADICACION 2'!$M$2:$M$668)</f>
        <v>Apoyar en la realización de entrevistas dentro de la fase de evaluación rápida del proyecto denominado “Hacia la eliminación de la transmisión congénita de la enfermedad de Chagas en América Latina’’ protocolo de Implementación.</v>
      </c>
      <c r="I110" s="35">
        <f>_xlfn.XLOOKUP(T_PA9[[#This Row],[CÓDIGO]],'[2]BASE DE RADICACION 2'!$A$2:$A$668,'[2]BASE DE RADICACION 2'!$C$2:$C$668)</f>
        <v>45103</v>
      </c>
      <c r="J110" s="22" t="s">
        <v>144</v>
      </c>
      <c r="K110" s="22" t="s">
        <v>144</v>
      </c>
      <c r="L110" s="22" t="s">
        <v>126</v>
      </c>
      <c r="M110" s="35">
        <f>_xlfn.XLOOKUP(T_PA9[[#This Row],[CÓDIGO]],'[2]BASE DE RADICACION 2'!$A$2:$A$668,'[2]BASE DE RADICACION 2'!$V$2:$V$668)</f>
        <v>45134</v>
      </c>
      <c r="N110" s="22" t="s">
        <v>63</v>
      </c>
      <c r="O110" s="22" t="str">
        <f>_xlfn.XLOOKUP(T_PA9[[#This Row],[CÓDIGO]],'[2]BASE DE RADICACION 2'!$A$2:$A$668,'[2]BASE DE RADICACION 2'!$N$2:$N$668)</f>
        <v>Directa prestación de servicios</v>
      </c>
      <c r="P110" s="78" t="e">
        <f>_xlfn.XLOOKUP(T_PA9[[#This Row],[CÓDIGO]],'[3]BASE DE RADICACION 2'!$A$2:$A$620,'[3]BASE DE RADICACION 2'!$O$2:$O$620)</f>
        <v>#N/A</v>
      </c>
      <c r="Q110" s="78" t="e">
        <f>_xlfn.XLOOKUP(T_PA9[[#This Row],[CÓDIGO]],'[3]BASE DE RADICACION 2'!$A$2:$A$620,'[3]BASE DE RADICACION 2'!$O$2:$O$620)</f>
        <v>#N/A</v>
      </c>
      <c r="R110" s="78" t="e">
        <f>_xlfn.XLOOKUP(T_PA9[[#This Row],[CÓDIGO]],'[3]BASE DE RADICACION 2'!$A$2:$A$620,'[3]BASE DE RADICACION 2'!$O$2:$O$620)</f>
        <v>#N/A</v>
      </c>
      <c r="S110" s="78"/>
      <c r="T110" s="24" t="s">
        <v>235</v>
      </c>
    </row>
    <row r="111" spans="2:20" ht="51" hidden="1" customHeight="1" x14ac:dyDescent="0.2">
      <c r="B111" s="22" t="s">
        <v>256</v>
      </c>
      <c r="C111" s="22">
        <f>_xlfn.XLOOKUP(T_PA9[[#This Row],[CÓDIGO]],'[2]BASE DE RADICACION 2'!$A$2:$A$668,'[2]BASE DE RADICACION 2'!$B$2:$B$668)</f>
        <v>406</v>
      </c>
      <c r="D111" s="22" t="str">
        <f>_xlfn.XLOOKUP(T_PA9[[#This Row],[CÓDIGO]],'[2]BASE DE RADICACION 2'!$A$2:$A$668,'[2]BASE DE RADICACION 2'!$E$2:$E$668)</f>
        <v>Solicitud de contratación Luisa Daniela Currea Cristancho</v>
      </c>
      <c r="E111" s="22">
        <f>_xlfn.XLOOKUP(T_PA9[[#This Row],[CÓDIGO]],'[2]BASE DE RADICACION 2'!$A$2:$A$668,'[2]BASE DE RADICACION 2'!$F$2:$F$668)</f>
        <v>323</v>
      </c>
      <c r="F111" s="22" t="s">
        <v>167</v>
      </c>
      <c r="G111" s="22" t="s">
        <v>234</v>
      </c>
      <c r="H111" s="22" t="str">
        <f>_xlfn.XLOOKUP(T_PA9[[#This Row],[CÓDIGO]],'[2]BASE DE RADICACION 2'!$A$2:$A$668,'[2]BASE DE RADICACION 2'!$M$2:$M$668)</f>
        <v>Apoyar en la realización de entrevistas en la fase de evaluación rápida del proyecto denominado “Hacia la eliminación de la transmisión congénita de la enfermedad de Chagas en América Latina’’ protocolo de Implementación.</v>
      </c>
      <c r="I111" s="35">
        <f>_xlfn.XLOOKUP(T_PA9[[#This Row],[CÓDIGO]],'[2]BASE DE RADICACION 2'!$A$2:$A$668,'[2]BASE DE RADICACION 2'!$C$2:$C$668)</f>
        <v>45103</v>
      </c>
      <c r="J111" s="22" t="s">
        <v>144</v>
      </c>
      <c r="K111" s="22" t="s">
        <v>144</v>
      </c>
      <c r="L111" s="22" t="s">
        <v>126</v>
      </c>
      <c r="M111" s="35">
        <f>_xlfn.XLOOKUP(T_PA9[[#This Row],[CÓDIGO]],'[2]BASE DE RADICACION 2'!$A$2:$A$668,'[2]BASE DE RADICACION 2'!$V$2:$V$668)</f>
        <v>45134</v>
      </c>
      <c r="N111" s="22" t="s">
        <v>63</v>
      </c>
      <c r="O111" s="22" t="str">
        <f>_xlfn.XLOOKUP(T_PA9[[#This Row],[CÓDIGO]],'[2]BASE DE RADICACION 2'!$A$2:$A$668,'[2]BASE DE RADICACION 2'!$N$2:$N$668)</f>
        <v>Directa prestación de servicios</v>
      </c>
      <c r="P111" s="78" t="e">
        <f>_xlfn.XLOOKUP(T_PA9[[#This Row],[CÓDIGO]],'[3]BASE DE RADICACION 2'!$A$2:$A$620,'[3]BASE DE RADICACION 2'!$O$2:$O$620)</f>
        <v>#N/A</v>
      </c>
      <c r="Q111" s="78" t="e">
        <f>_xlfn.XLOOKUP(T_PA9[[#This Row],[CÓDIGO]],'[3]BASE DE RADICACION 2'!$A$2:$A$620,'[3]BASE DE RADICACION 2'!$O$2:$O$620)</f>
        <v>#N/A</v>
      </c>
      <c r="R111" s="78" t="e">
        <f>_xlfn.XLOOKUP(T_PA9[[#This Row],[CÓDIGO]],'[3]BASE DE RADICACION 2'!$A$2:$A$620,'[3]BASE DE RADICACION 2'!$O$2:$O$620)</f>
        <v>#N/A</v>
      </c>
      <c r="S111" s="78"/>
      <c r="T111" s="24" t="s">
        <v>235</v>
      </c>
    </row>
    <row r="112" spans="2:20" ht="38.25" hidden="1" customHeight="1" x14ac:dyDescent="0.2">
      <c r="B112" s="28" t="s">
        <v>257</v>
      </c>
      <c r="C112" s="22">
        <f>_xlfn.XLOOKUP(T_PA9[[#This Row],[CÓDIGO]],'[2]BASE DE RADICACION 2'!$A$2:$A$668,'[2]BASE DE RADICACION 2'!$B$2:$B$668)</f>
        <v>407</v>
      </c>
      <c r="D112" s="22" t="str">
        <f>_xlfn.XLOOKUP(T_PA9[[#This Row],[CÓDIGO]],'[2]BASE DE RADICACION 2'!$A$2:$A$668,'[2]BASE DE RADICACION 2'!$E$2:$E$668)</f>
        <v>Solicitud de contratación Sandra Yolanda Peña Castillo</v>
      </c>
      <c r="E112" s="22">
        <f>_xlfn.XLOOKUP(T_PA9[[#This Row],[CÓDIGO]],'[2]BASE DE RADICACION 2'!$A$2:$A$668,'[2]BASE DE RADICACION 2'!$F$2:$F$668)</f>
        <v>323</v>
      </c>
      <c r="F112" s="22" t="s">
        <v>167</v>
      </c>
      <c r="G112" s="22" t="s">
        <v>234</v>
      </c>
      <c r="H112" s="22" t="str">
        <f>_xlfn.XLOOKUP(T_PA9[[#This Row],[CÓDIGO]],'[2]BASE DE RADICACION 2'!$A$2:$A$668,'[2]BASE DE RADICACION 2'!$M$2:$M$668)</f>
        <v>Prestación de servicios para apoyar en la ejecución local como entrevistadores(a) para le proyecto “Hacia la eliminación de la trasmisión congénita de la enfermedad de Chagas en América Latina”.</v>
      </c>
      <c r="I112" s="35">
        <f>_xlfn.XLOOKUP(T_PA9[[#This Row],[CÓDIGO]],'[2]BASE DE RADICACION 2'!$A$2:$A$668,'[2]BASE DE RADICACION 2'!$C$2:$C$668)</f>
        <v>45103</v>
      </c>
      <c r="J112" s="22" t="s">
        <v>144</v>
      </c>
      <c r="K112" s="22" t="s">
        <v>144</v>
      </c>
      <c r="L112" s="22" t="s">
        <v>126</v>
      </c>
      <c r="M112" s="35">
        <f>_xlfn.XLOOKUP(T_PA9[[#This Row],[CÓDIGO]],'[2]BASE DE RADICACION 2'!$A$2:$A$668,'[2]BASE DE RADICACION 2'!$V$2:$V$668)</f>
        <v>45140</v>
      </c>
      <c r="N112" s="22" t="s">
        <v>63</v>
      </c>
      <c r="O112" s="22" t="str">
        <f>_xlfn.XLOOKUP(T_PA9[[#This Row],[CÓDIGO]],'[2]BASE DE RADICACION 2'!$A$2:$A$668,'[2]BASE DE RADICACION 2'!$N$2:$N$668)</f>
        <v>Directa prestación de servicios</v>
      </c>
      <c r="P112" s="78" t="e">
        <f>_xlfn.XLOOKUP(T_PA9[[#This Row],[CÓDIGO]],'[3]BASE DE RADICACION 2'!$A$2:$A$620,'[3]BASE DE RADICACION 2'!$O$2:$O$620)</f>
        <v>#N/A</v>
      </c>
      <c r="Q112" s="78" t="e">
        <f>_xlfn.XLOOKUP(T_PA9[[#This Row],[CÓDIGO]],'[3]BASE DE RADICACION 2'!$A$2:$A$620,'[3]BASE DE RADICACION 2'!$O$2:$O$620)</f>
        <v>#N/A</v>
      </c>
      <c r="R112" s="78" t="e">
        <f>_xlfn.XLOOKUP(T_PA9[[#This Row],[CÓDIGO]],'[3]BASE DE RADICACION 2'!$A$2:$A$620,'[3]BASE DE RADICACION 2'!$O$2:$O$620)</f>
        <v>#N/A</v>
      </c>
      <c r="S112" s="78"/>
      <c r="T112" s="24" t="s">
        <v>235</v>
      </c>
    </row>
    <row r="113" spans="2:20" s="83" customFormat="1" ht="51" hidden="1" customHeight="1" x14ac:dyDescent="0.2">
      <c r="B113" s="23" t="s">
        <v>258</v>
      </c>
      <c r="C113" s="23">
        <f>_xlfn.XLOOKUP(T_PA9[[#This Row],[CÓDIGO]],'[2]BASE DE RADICACION 2'!$A$2:$A$668,'[2]BASE DE RADICACION 2'!$B$2:$B$668)</f>
        <v>408</v>
      </c>
      <c r="D113" s="23" t="str">
        <f>_xlfn.XLOOKUP(T_PA9[[#This Row],[CÓDIGO]],'[2]BASE DE RADICACION 2'!$A$2:$A$668,'[2]BASE DE RADICACION 2'!$E$2:$E$668)</f>
        <v>Solicitud de contratación Lina Paola Forero Pinzón</v>
      </c>
      <c r="E113" s="23">
        <f>_xlfn.XLOOKUP(T_PA9[[#This Row],[CÓDIGO]],'[2]BASE DE RADICACION 2'!$A$2:$A$668,'[2]BASE DE RADICACION 2'!$F$2:$F$668)</f>
        <v>323</v>
      </c>
      <c r="F113" s="23" t="s">
        <v>167</v>
      </c>
      <c r="G113" s="23" t="s">
        <v>234</v>
      </c>
      <c r="H113" s="23" t="str">
        <f>_xlfn.XLOOKUP(T_PA9[[#This Row],[CÓDIGO]],'[2]BASE DE RADICACION 2'!$A$2:$A$668,'[2]BASE DE RADICACION 2'!$M$2:$M$668)</f>
        <v>Apoyar en la realización de entrevistas el municipio de MONIQUIRA (Boyacá), dentro de la fase de evaluación rápida del proyecto denominado “Hacia la eliminación de la transmisión congénita de la enfermedad de Chagas en América Latina’’ protocolo de Implementación.</v>
      </c>
      <c r="I113" s="61">
        <f>_xlfn.XLOOKUP(T_PA9[[#This Row],[CÓDIGO]],'[2]BASE DE RADICACION 2'!$A$2:$A$668,'[2]BASE DE RADICACION 2'!$C$2:$C$668)</f>
        <v>45103</v>
      </c>
      <c r="J113" s="23" t="s">
        <v>144</v>
      </c>
      <c r="K113" s="23" t="s">
        <v>144</v>
      </c>
      <c r="L113" s="23" t="s">
        <v>149</v>
      </c>
      <c r="M113" s="61">
        <f>_xlfn.XLOOKUP(T_PA9[[#This Row],[CÓDIGO]],'[2]BASE DE RADICACION 2'!$A$2:$A$668,'[2]BASE DE RADICACION 2'!$V$2:$V$668)</f>
        <v>0</v>
      </c>
      <c r="N113" s="23" t="s">
        <v>63</v>
      </c>
      <c r="O113" s="23" t="str">
        <f>_xlfn.XLOOKUP(T_PA9[[#This Row],[CÓDIGO]],'[2]BASE DE RADICACION 2'!$A$2:$A$668,'[2]BASE DE RADICACION 2'!$N$2:$N$668)</f>
        <v>Directa prestación de servicios</v>
      </c>
      <c r="P113" s="80" t="e">
        <f>_xlfn.XLOOKUP(T_PA9[[#This Row],[CÓDIGO]],'[3]BASE DE RADICACION 2'!$A$2:$A$620,'[3]BASE DE RADICACION 2'!$O$2:$O$620)</f>
        <v>#N/A</v>
      </c>
      <c r="Q113" s="80" t="e">
        <f>_xlfn.XLOOKUP(T_PA9[[#This Row],[CÓDIGO]],'[3]BASE DE RADICACION 2'!$A$2:$A$620,'[3]BASE DE RADICACION 2'!$O$2:$O$620)</f>
        <v>#N/A</v>
      </c>
      <c r="R113" s="80" t="s">
        <v>150</v>
      </c>
      <c r="S113" s="80" t="e">
        <f>_xlfn.XLOOKUP(T_PA9[[#This Row],[CÓDIGO]],'[3]BASE DE RADICACION 2'!$A$2:$A$627,'[3]BASE DE RADICACION 2'!$W$2:$W$627)</f>
        <v>#N/A</v>
      </c>
      <c r="T113" s="38" t="s">
        <v>235</v>
      </c>
    </row>
    <row r="114" spans="2:20" ht="51" hidden="1" customHeight="1" x14ac:dyDescent="0.2">
      <c r="B114" s="28" t="s">
        <v>259</v>
      </c>
      <c r="C114" s="22">
        <f>_xlfn.XLOOKUP(T_PA9[[#This Row],[CÓDIGO]],'[2]BASE DE RADICACION 2'!$A$2:$A$668,'[2]BASE DE RADICACION 2'!$B$2:$B$668)</f>
        <v>409</v>
      </c>
      <c r="D114" s="22" t="str">
        <f>_xlfn.XLOOKUP(T_PA9[[#This Row],[CÓDIGO]],'[2]BASE DE RADICACION 2'!$A$2:$A$668,'[2]BASE DE RADICACION 2'!$E$2:$E$668)</f>
        <v>Solicitud de contratación Silvia Juliana Valdivieso Bohorquez</v>
      </c>
      <c r="E114" s="22">
        <f>_xlfn.XLOOKUP(T_PA9[[#This Row],[CÓDIGO]],'[2]BASE DE RADICACION 2'!$A$2:$A$668,'[2]BASE DE RADICACION 2'!$F$2:$F$668)</f>
        <v>323</v>
      </c>
      <c r="F114" s="22" t="s">
        <v>167</v>
      </c>
      <c r="G114" s="22" t="s">
        <v>234</v>
      </c>
      <c r="H114" s="22" t="str">
        <f>_xlfn.XLOOKUP(T_PA9[[#This Row],[CÓDIGO]],'[2]BASE DE RADICACION 2'!$A$2:$A$668,'[2]BASE DE RADICACION 2'!$M$2:$M$668)</f>
        <v>Prestar servicios profesionales para apoyar en la ejecución local como asistente de campo dentro del proyecto denominado "Hacia la eliminación de la transmisión congénita de la enfermedad de Chagas en América Latina".</v>
      </c>
      <c r="I114" s="35">
        <f>_xlfn.XLOOKUP(T_PA9[[#This Row],[CÓDIGO]],'[2]BASE DE RADICACION 2'!$A$2:$A$668,'[2]BASE DE RADICACION 2'!$C$2:$C$668)</f>
        <v>45104</v>
      </c>
      <c r="J114" s="22" t="s">
        <v>144</v>
      </c>
      <c r="K114" s="22" t="s">
        <v>144</v>
      </c>
      <c r="L114" s="22" t="s">
        <v>126</v>
      </c>
      <c r="M114" s="35">
        <f>_xlfn.XLOOKUP(T_PA9[[#This Row],[CÓDIGO]],'[2]BASE DE RADICACION 2'!$A$2:$A$668,'[2]BASE DE RADICACION 2'!$V$2:$V$668)</f>
        <v>45121</v>
      </c>
      <c r="N114" s="22" t="s">
        <v>63</v>
      </c>
      <c r="O114" s="22" t="str">
        <f>_xlfn.XLOOKUP(T_PA9[[#This Row],[CÓDIGO]],'[2]BASE DE RADICACION 2'!$A$2:$A$668,'[2]BASE DE RADICACION 2'!$N$2:$N$668)</f>
        <v>Directa prestación de servicios</v>
      </c>
      <c r="P114" s="78" t="e">
        <f>_xlfn.XLOOKUP(T_PA9[[#This Row],[CÓDIGO]],'[3]BASE DE RADICACION 2'!$A$2:$A$620,'[3]BASE DE RADICACION 2'!$O$2:$O$620)</f>
        <v>#N/A</v>
      </c>
      <c r="Q114" s="78" t="e">
        <f>_xlfn.XLOOKUP(T_PA9[[#This Row],[CÓDIGO]],'[3]BASE DE RADICACION 2'!$A$2:$A$620,'[3]BASE DE RADICACION 2'!$O$2:$O$620)</f>
        <v>#N/A</v>
      </c>
      <c r="R114" s="78" t="e">
        <f>_xlfn.XLOOKUP(T_PA9[[#This Row],[CÓDIGO]],'[3]BASE DE RADICACION 2'!$A$2:$A$620,'[3]BASE DE RADICACION 2'!$O$2:$O$620)</f>
        <v>#N/A</v>
      </c>
      <c r="S114" s="78"/>
      <c r="T114" s="24" t="s">
        <v>235</v>
      </c>
    </row>
    <row r="115" spans="2:20" ht="51" hidden="1" customHeight="1" x14ac:dyDescent="0.2">
      <c r="B115" s="22" t="s">
        <v>260</v>
      </c>
      <c r="C115" s="22">
        <f>_xlfn.XLOOKUP(T_PA9[[#This Row],[CÓDIGO]],'[2]BASE DE RADICACION 2'!$A$2:$A$668,'[2]BASE DE RADICACION 2'!$B$2:$B$668)</f>
        <v>410</v>
      </c>
      <c r="D115" s="22" t="str">
        <f>_xlfn.XLOOKUP(T_PA9[[#This Row],[CÓDIGO]],'[2]BASE DE RADICACION 2'!$A$2:$A$668,'[2]BASE DE RADICACION 2'!$E$2:$E$668)</f>
        <v>Solicitud de contratación Ricardo Fabian Fábregas Calao</v>
      </c>
      <c r="E115" s="22">
        <f>_xlfn.XLOOKUP(T_PA9[[#This Row],[CÓDIGO]],'[2]BASE DE RADICACION 2'!$A$2:$A$668,'[2]BASE DE RADICACION 2'!$F$2:$F$668)</f>
        <v>323</v>
      </c>
      <c r="F115" s="22" t="s">
        <v>167</v>
      </c>
      <c r="G115" s="22" t="s">
        <v>234</v>
      </c>
      <c r="H115" s="22" t="str">
        <f>_xlfn.XLOOKUP(T_PA9[[#This Row],[CÓDIGO]],'[2]BASE DE RADICACION 2'!$A$2:$A$668,'[2]BASE DE RADICACION 2'!$M$2:$M$668)</f>
        <v xml:space="preserve">Prestar servicios profesionales para apoyar en la ejecución local como asistente de campo dentro del proyecto denominado "Hacia la eliminación de la transmisión congénita de la enfermedad de Chagas en América Latina". </v>
      </c>
      <c r="I115" s="35">
        <f>_xlfn.XLOOKUP(T_PA9[[#This Row],[CÓDIGO]],'[2]BASE DE RADICACION 2'!$A$2:$A$668,'[2]BASE DE RADICACION 2'!$C$2:$C$668)</f>
        <v>45104</v>
      </c>
      <c r="J115" s="22" t="s">
        <v>144</v>
      </c>
      <c r="K115" s="22" t="s">
        <v>144</v>
      </c>
      <c r="L115" s="22" t="s">
        <v>126</v>
      </c>
      <c r="M115" s="35">
        <f>_xlfn.XLOOKUP(T_PA9[[#This Row],[CÓDIGO]],'[2]BASE DE RADICACION 2'!$A$2:$A$668,'[2]BASE DE RADICACION 2'!$V$2:$V$668)</f>
        <v>45121</v>
      </c>
      <c r="N115" s="22" t="s">
        <v>63</v>
      </c>
      <c r="O115" s="22" t="str">
        <f>_xlfn.XLOOKUP(T_PA9[[#This Row],[CÓDIGO]],'[2]BASE DE RADICACION 2'!$A$2:$A$668,'[2]BASE DE RADICACION 2'!$N$2:$N$668)</f>
        <v>Directa prestación de servicios</v>
      </c>
      <c r="P115" s="78" t="e">
        <f>_xlfn.XLOOKUP(T_PA9[[#This Row],[CÓDIGO]],'[3]BASE DE RADICACION 2'!$A$2:$A$620,'[3]BASE DE RADICACION 2'!$O$2:$O$620)</f>
        <v>#N/A</v>
      </c>
      <c r="Q115" s="78" t="e">
        <f>_xlfn.XLOOKUP(T_PA9[[#This Row],[CÓDIGO]],'[3]BASE DE RADICACION 2'!$A$2:$A$620,'[3]BASE DE RADICACION 2'!$O$2:$O$620)</f>
        <v>#N/A</v>
      </c>
      <c r="R115" s="78" t="e">
        <f>_xlfn.XLOOKUP(T_PA9[[#This Row],[CÓDIGO]],'[3]BASE DE RADICACION 2'!$A$2:$A$620,'[3]BASE DE RADICACION 2'!$O$2:$O$620)</f>
        <v>#N/A</v>
      </c>
      <c r="S115" s="78"/>
      <c r="T115" s="24" t="s">
        <v>235</v>
      </c>
    </row>
    <row r="116" spans="2:20" ht="51" hidden="1" customHeight="1" x14ac:dyDescent="0.2">
      <c r="B116" s="28" t="s">
        <v>261</v>
      </c>
      <c r="C116" s="22">
        <f>_xlfn.XLOOKUP(T_PA9[[#This Row],[CÓDIGO]],'[2]BASE DE RADICACION 2'!$A$2:$A$668,'[2]BASE DE RADICACION 2'!$B$2:$B$668)</f>
        <v>411</v>
      </c>
      <c r="D116" s="22" t="str">
        <f>_xlfn.XLOOKUP(T_PA9[[#This Row],[CÓDIGO]],'[2]BASE DE RADICACION 2'!$A$2:$A$668,'[2]BASE DE RADICACION 2'!$E$2:$E$668)</f>
        <v>Solicitud de contratación Orlando Jose Vallecia Paez</v>
      </c>
      <c r="E116" s="22">
        <f>_xlfn.XLOOKUP(T_PA9[[#This Row],[CÓDIGO]],'[2]BASE DE RADICACION 2'!$A$2:$A$668,'[2]BASE DE RADICACION 2'!$F$2:$F$668)</f>
        <v>323</v>
      </c>
      <c r="F116" s="22" t="s">
        <v>167</v>
      </c>
      <c r="G116" s="22" t="s">
        <v>234</v>
      </c>
      <c r="H116" s="22" t="str">
        <f>_xlfn.XLOOKUP(T_PA9[[#This Row],[CÓDIGO]],'[2]BASE DE RADICACION 2'!$A$2:$A$668,'[2]BASE DE RADICACION 2'!$M$2:$M$668)</f>
        <v>Prestación de servicios profesionales para apoyar en la ejecución local como asistente de campo dentro del proyecto denominado "Hacia la eliminación de la transmisión congénita de la enfermedad de Chagas en América Latina".</v>
      </c>
      <c r="I116" s="35">
        <f>_xlfn.XLOOKUP(T_PA9[[#This Row],[CÓDIGO]],'[2]BASE DE RADICACION 2'!$A$2:$A$668,'[2]BASE DE RADICACION 2'!$C$2:$C$668)</f>
        <v>45104</v>
      </c>
      <c r="J116" s="22" t="s">
        <v>144</v>
      </c>
      <c r="K116" s="22" t="s">
        <v>144</v>
      </c>
      <c r="L116" s="22" t="s">
        <v>126</v>
      </c>
      <c r="M116" s="35">
        <f>_xlfn.XLOOKUP(T_PA9[[#This Row],[CÓDIGO]],'[2]BASE DE RADICACION 2'!$A$2:$A$668,'[2]BASE DE RADICACION 2'!$V$2:$V$668)</f>
        <v>45121</v>
      </c>
      <c r="N116" s="22" t="s">
        <v>63</v>
      </c>
      <c r="O116" s="22" t="str">
        <f>_xlfn.XLOOKUP(T_PA9[[#This Row],[CÓDIGO]],'[2]BASE DE RADICACION 2'!$A$2:$A$668,'[2]BASE DE RADICACION 2'!$N$2:$N$668)</f>
        <v>Directa prestación de servicios</v>
      </c>
      <c r="P116" s="78" t="e">
        <f>_xlfn.XLOOKUP(T_PA9[[#This Row],[CÓDIGO]],'[3]BASE DE RADICACION 2'!$A$2:$A$620,'[3]BASE DE RADICACION 2'!$O$2:$O$620)</f>
        <v>#N/A</v>
      </c>
      <c r="Q116" s="78" t="e">
        <f>_xlfn.XLOOKUP(T_PA9[[#This Row],[CÓDIGO]],'[3]BASE DE RADICACION 2'!$A$2:$A$620,'[3]BASE DE RADICACION 2'!$O$2:$O$620)</f>
        <v>#N/A</v>
      </c>
      <c r="R116" s="78" t="e">
        <f>_xlfn.XLOOKUP(T_PA9[[#This Row],[CÓDIGO]],'[3]BASE DE RADICACION 2'!$A$2:$A$620,'[3]BASE DE RADICACION 2'!$O$2:$O$620)</f>
        <v>#N/A</v>
      </c>
      <c r="S116" s="78"/>
      <c r="T116" s="24" t="s">
        <v>235</v>
      </c>
    </row>
    <row r="117" spans="2:20" ht="51" hidden="1" customHeight="1" x14ac:dyDescent="0.2">
      <c r="B117" s="28" t="s">
        <v>262</v>
      </c>
      <c r="C117" s="22">
        <f>_xlfn.XLOOKUP(T_PA9[[#This Row],[CÓDIGO]],'[2]BASE DE RADICACION 2'!$A$2:$A$668,'[2]BASE DE RADICACION 2'!$B$2:$B$668)</f>
        <v>430</v>
      </c>
      <c r="D117" s="22" t="str">
        <f>_xlfn.XLOOKUP(T_PA9[[#This Row],[CÓDIGO]],'[2]BASE DE RADICACION 2'!$A$2:$A$668,'[2]BASE DE RADICACION 2'!$E$2:$E$668)</f>
        <v>Solicitud de contratación Mónica Dayana Camacho Suarez</v>
      </c>
      <c r="E117" s="22">
        <f>_xlfn.XLOOKUP(T_PA9[[#This Row],[CÓDIGO]],'[2]BASE DE RADICACION 2'!$A$2:$A$668,'[2]BASE DE RADICACION 2'!$F$2:$F$668)</f>
        <v>323</v>
      </c>
      <c r="F117" s="22" t="s">
        <v>167</v>
      </c>
      <c r="G117" s="22" t="s">
        <v>234</v>
      </c>
      <c r="H117" s="22" t="str">
        <f>_xlfn.XLOOKUP(T_PA9[[#This Row],[CÓDIGO]],'[2]BASE DE RADICACION 2'!$A$2:$A$668,'[2]BASE DE RADICACION 2'!$M$2:$M$668)</f>
        <v>Prestación de servicios para apoyar en la ejecución local como entrevistadores dentro de la fase de evaluación rápida del proyecto denominado "Hacia la eliminación de la transmisión congénita de la enfermedad de Chagas en América Latina" protocolo de Implementación.</v>
      </c>
      <c r="I117" s="35">
        <f>_xlfn.XLOOKUP(T_PA9[[#This Row],[CÓDIGO]],'[2]BASE DE RADICACION 2'!$A$2:$A$668,'[2]BASE DE RADICACION 2'!$C$2:$C$668)</f>
        <v>45121</v>
      </c>
      <c r="J117" s="22" t="s">
        <v>146</v>
      </c>
      <c r="K117" s="22" t="s">
        <v>146</v>
      </c>
      <c r="L117" s="22" t="s">
        <v>126</v>
      </c>
      <c r="M117" s="35">
        <f>_xlfn.XLOOKUP(T_PA9[[#This Row],[CÓDIGO]],'[2]BASE DE RADICACION 2'!$A$2:$A$668,'[2]BASE DE RADICACION 2'!$V$2:$V$668)</f>
        <v>45138</v>
      </c>
      <c r="N117" s="22" t="s">
        <v>63</v>
      </c>
      <c r="O117" s="22" t="str">
        <f>_xlfn.XLOOKUP(T_PA9[[#This Row],[CÓDIGO]],'[2]BASE DE RADICACION 2'!$A$2:$A$668,'[2]BASE DE RADICACION 2'!$N$2:$N$668)</f>
        <v>Directa prestación de servicios</v>
      </c>
      <c r="P117" s="78" t="e">
        <f>_xlfn.XLOOKUP(T_PA9[[#This Row],[CÓDIGO]],'[3]BASE DE RADICACION 2'!$A$2:$A$620,'[3]BASE DE RADICACION 2'!$O$2:$O$620)</f>
        <v>#N/A</v>
      </c>
      <c r="Q117" s="78" t="e">
        <f>_xlfn.XLOOKUP(T_PA9[[#This Row],[CÓDIGO]],'[3]BASE DE RADICACION 2'!$A$2:$A$620,'[3]BASE DE RADICACION 2'!$O$2:$O$620)</f>
        <v>#N/A</v>
      </c>
      <c r="R117" s="78" t="e">
        <f>_xlfn.XLOOKUP(T_PA9[[#This Row],[CÓDIGO]],'[3]BASE DE RADICACION 2'!$A$2:$A$620,'[3]BASE DE RADICACION 2'!$O$2:$O$620)</f>
        <v>#N/A</v>
      </c>
      <c r="S117" s="78"/>
      <c r="T117" s="24" t="s">
        <v>235</v>
      </c>
    </row>
    <row r="118" spans="2:20" ht="51" hidden="1" customHeight="1" x14ac:dyDescent="0.2">
      <c r="B118" s="28" t="s">
        <v>263</v>
      </c>
      <c r="C118" s="22">
        <f>_xlfn.XLOOKUP(T_PA9[[#This Row],[CÓDIGO]],'[2]BASE DE RADICACION 2'!$A$2:$A$668,'[2]BASE DE RADICACION 2'!$B$2:$B$668)</f>
        <v>431</v>
      </c>
      <c r="D118" s="22" t="str">
        <f>_xlfn.XLOOKUP(T_PA9[[#This Row],[CÓDIGO]],'[2]BASE DE RADICACION 2'!$A$2:$A$668,'[2]BASE DE RADICACION 2'!$E$2:$E$668)</f>
        <v>Solicitud de contratación Maria Deby Rincon Rojas</v>
      </c>
      <c r="E118" s="22">
        <f>_xlfn.XLOOKUP(T_PA9[[#This Row],[CÓDIGO]],'[2]BASE DE RADICACION 2'!$A$2:$A$668,'[2]BASE DE RADICACION 2'!$F$2:$F$668)</f>
        <v>323</v>
      </c>
      <c r="F118" s="22" t="s">
        <v>167</v>
      </c>
      <c r="G118" s="22" t="s">
        <v>234</v>
      </c>
      <c r="H118" s="22" t="str">
        <f>_xlfn.XLOOKUP(T_PA9[[#This Row],[CÓDIGO]],'[2]BASE DE RADICACION 2'!$A$2:$A$668,'[2]BASE DE RADICACION 2'!$M$2:$M$668)</f>
        <v>Apoyar en la realización de entrevistas el municipio de CHITARAQUE (Boyacá), dentro de la fase de evaluación rápida del proyecto denominado "Hacia la eliminación de la transmisión congénita de la enfermedad de Chagas en América Latina" protocolo de Implementación.</v>
      </c>
      <c r="I118" s="35">
        <f>_xlfn.XLOOKUP(T_PA9[[#This Row],[CÓDIGO]],'[2]BASE DE RADICACION 2'!$A$2:$A$668,'[2]BASE DE RADICACION 2'!$C$2:$C$668)</f>
        <v>45121</v>
      </c>
      <c r="J118" s="22" t="s">
        <v>146</v>
      </c>
      <c r="K118" s="22" t="s">
        <v>146</v>
      </c>
      <c r="L118" s="22" t="s">
        <v>126</v>
      </c>
      <c r="M118" s="35">
        <f>_xlfn.XLOOKUP(T_PA9[[#This Row],[CÓDIGO]],'[2]BASE DE RADICACION 2'!$A$2:$A$668,'[2]BASE DE RADICACION 2'!$V$2:$V$668)</f>
        <v>45138</v>
      </c>
      <c r="N118" s="22" t="s">
        <v>63</v>
      </c>
      <c r="O118" s="22" t="str">
        <f>_xlfn.XLOOKUP(T_PA9[[#This Row],[CÓDIGO]],'[2]BASE DE RADICACION 2'!$A$2:$A$668,'[2]BASE DE RADICACION 2'!$N$2:$N$668)</f>
        <v>Directa prestación de servicios</v>
      </c>
      <c r="P118" s="78" t="e">
        <f>_xlfn.XLOOKUP(T_PA9[[#This Row],[CÓDIGO]],'[3]BASE DE RADICACION 2'!$A$2:$A$620,'[3]BASE DE RADICACION 2'!$O$2:$O$620)</f>
        <v>#N/A</v>
      </c>
      <c r="Q118" s="78" t="e">
        <f>_xlfn.XLOOKUP(T_PA9[[#This Row],[CÓDIGO]],'[3]BASE DE RADICACION 2'!$A$2:$A$620,'[3]BASE DE RADICACION 2'!$O$2:$O$620)</f>
        <v>#N/A</v>
      </c>
      <c r="R118" s="78" t="e">
        <f>_xlfn.XLOOKUP(T_PA9[[#This Row],[CÓDIGO]],'[3]BASE DE RADICACION 2'!$A$2:$A$620,'[3]BASE DE RADICACION 2'!$O$2:$O$620)</f>
        <v>#N/A</v>
      </c>
      <c r="S118" s="78"/>
      <c r="T118" s="24" t="s">
        <v>235</v>
      </c>
    </row>
    <row r="119" spans="2:20" ht="51" hidden="1" customHeight="1" x14ac:dyDescent="0.2">
      <c r="B119" s="28" t="s">
        <v>264</v>
      </c>
      <c r="C119" s="22">
        <f>_xlfn.XLOOKUP(T_PA9[[#This Row],[CÓDIGO]],'[2]BASE DE RADICACION 2'!$A$2:$A$668,'[2]BASE DE RADICACION 2'!$B$2:$B$668)</f>
        <v>432</v>
      </c>
      <c r="D119" s="22" t="str">
        <f>_xlfn.XLOOKUP(T_PA9[[#This Row],[CÓDIGO]],'[2]BASE DE RADICACION 2'!$A$2:$A$668,'[2]BASE DE RADICACION 2'!$E$2:$E$668)</f>
        <v>Solicitud de contratación Maria Fernanda Teran Niño</v>
      </c>
      <c r="E119" s="22">
        <f>_xlfn.XLOOKUP(T_PA9[[#This Row],[CÓDIGO]],'[2]BASE DE RADICACION 2'!$A$2:$A$668,'[2]BASE DE RADICACION 2'!$F$2:$F$668)</f>
        <v>323</v>
      </c>
      <c r="F119" s="22" t="s">
        <v>167</v>
      </c>
      <c r="G119" s="22" t="s">
        <v>234</v>
      </c>
      <c r="H119" s="22" t="str">
        <f>_xlfn.XLOOKUP(T_PA9[[#This Row],[CÓDIGO]],'[2]BASE DE RADICACION 2'!$A$2:$A$668,'[2]BASE DE RADICACION 2'!$M$2:$M$668)</f>
        <v>Apoyar en la realización de entrevistas dentro de la fase de evaluación rápida del proyecto denominado “Hacia la eliminación de la transmisión congénita de la enfermedad de Chagas en América Latina’’ protocolo de Implementación.</v>
      </c>
      <c r="I119" s="35">
        <f>_xlfn.XLOOKUP(T_PA9[[#This Row],[CÓDIGO]],'[2]BASE DE RADICACION 2'!$A$2:$A$668,'[2]BASE DE RADICACION 2'!$C$2:$C$668)</f>
        <v>45121</v>
      </c>
      <c r="J119" s="22" t="s">
        <v>146</v>
      </c>
      <c r="K119" s="22" t="s">
        <v>146</v>
      </c>
      <c r="L119" s="22" t="s">
        <v>126</v>
      </c>
      <c r="M119" s="35">
        <f>_xlfn.XLOOKUP(T_PA9[[#This Row],[CÓDIGO]],'[2]BASE DE RADICACION 2'!$A$2:$A$668,'[2]BASE DE RADICACION 2'!$V$2:$V$668)</f>
        <v>45134</v>
      </c>
      <c r="N119" s="22" t="s">
        <v>63</v>
      </c>
      <c r="O119" s="22" t="str">
        <f>_xlfn.XLOOKUP(T_PA9[[#This Row],[CÓDIGO]],'[2]BASE DE RADICACION 2'!$A$2:$A$668,'[2]BASE DE RADICACION 2'!$N$2:$N$668)</f>
        <v>Directa prestación de servicios</v>
      </c>
      <c r="P119" s="78" t="e">
        <f>_xlfn.XLOOKUP(T_PA9[[#This Row],[CÓDIGO]],'[3]BASE DE RADICACION 2'!$A$2:$A$620,'[3]BASE DE RADICACION 2'!$O$2:$O$620)</f>
        <v>#N/A</v>
      </c>
      <c r="Q119" s="78" t="e">
        <f>_xlfn.XLOOKUP(T_PA9[[#This Row],[CÓDIGO]],'[3]BASE DE RADICACION 2'!$A$2:$A$620,'[3]BASE DE RADICACION 2'!$O$2:$O$620)</f>
        <v>#N/A</v>
      </c>
      <c r="R119" s="78" t="e">
        <f>_xlfn.XLOOKUP(T_PA9[[#This Row],[CÓDIGO]],'[3]BASE DE RADICACION 2'!$A$2:$A$620,'[3]BASE DE RADICACION 2'!$O$2:$O$620)</f>
        <v>#N/A</v>
      </c>
      <c r="S119" s="78"/>
      <c r="T119" s="24" t="s">
        <v>235</v>
      </c>
    </row>
    <row r="120" spans="2:20" ht="51" hidden="1" customHeight="1" x14ac:dyDescent="0.2">
      <c r="B120" s="28" t="s">
        <v>265</v>
      </c>
      <c r="C120" s="22">
        <f>_xlfn.XLOOKUP(T_PA9[[#This Row],[CÓDIGO]],'[2]BASE DE RADICACION 2'!$A$2:$A$668,'[2]BASE DE RADICACION 2'!$B$2:$B$668)</f>
        <v>437</v>
      </c>
      <c r="D120" s="22" t="str">
        <f>_xlfn.XLOOKUP(T_PA9[[#This Row],[CÓDIGO]],'[2]BASE DE RADICACION 2'!$A$2:$A$668,'[2]BASE DE RADICACION 2'!$E$2:$E$668)</f>
        <v>Solicitud de contratación Amalia Rodriguez Ortiz</v>
      </c>
      <c r="E120" s="22">
        <f>_xlfn.XLOOKUP(T_PA9[[#This Row],[CÓDIGO]],'[2]BASE DE RADICACION 2'!$A$2:$A$668,'[2]BASE DE RADICACION 2'!$F$2:$F$668)</f>
        <v>323</v>
      </c>
      <c r="F120" s="22" t="s">
        <v>167</v>
      </c>
      <c r="G120" s="22" t="s">
        <v>234</v>
      </c>
      <c r="H120" s="22" t="str">
        <f>_xlfn.XLOOKUP(T_PA9[[#This Row],[CÓDIGO]],'[2]BASE DE RADICACION 2'!$A$2:$A$668,'[2]BASE DE RADICACION 2'!$M$2:$M$668)</f>
        <v>Apoyar en la realización de entrevistas en la fase de evaluación rápida del proyecto denominado "Hacia la eliminación de la transmisión congénita de la enfermedad de Chagas en América Latina" protocolo de Implementación.</v>
      </c>
      <c r="I120" s="35">
        <f>_xlfn.XLOOKUP(T_PA9[[#This Row],[CÓDIGO]],'[2]BASE DE RADICACION 2'!$A$2:$A$668,'[2]BASE DE RADICACION 2'!$C$2:$C$668)</f>
        <v>45133</v>
      </c>
      <c r="J120" s="22" t="s">
        <v>146</v>
      </c>
      <c r="K120" s="22" t="s">
        <v>146</v>
      </c>
      <c r="L120" s="22" t="s">
        <v>126</v>
      </c>
      <c r="M120" s="35">
        <f>_xlfn.XLOOKUP(T_PA9[[#This Row],[CÓDIGO]],'[2]BASE DE RADICACION 2'!$A$2:$A$668,'[2]BASE DE RADICACION 2'!$V$2:$V$668)</f>
        <v>45142</v>
      </c>
      <c r="N120" s="22" t="s">
        <v>63</v>
      </c>
      <c r="O120" s="22" t="str">
        <f>_xlfn.XLOOKUP(T_PA9[[#This Row],[CÓDIGO]],'[2]BASE DE RADICACION 2'!$A$2:$A$668,'[2]BASE DE RADICACION 2'!$N$2:$N$668)</f>
        <v>Directa prestación de servicios</v>
      </c>
      <c r="P120" s="78" t="e">
        <f>_xlfn.XLOOKUP(T_PA9[[#This Row],[CÓDIGO]],'[3]BASE DE RADICACION 2'!$A$2:$A$620,'[3]BASE DE RADICACION 2'!$O$2:$O$620)</f>
        <v>#N/A</v>
      </c>
      <c r="Q120" s="78" t="e">
        <f>_xlfn.XLOOKUP(T_PA9[[#This Row],[CÓDIGO]],'[3]BASE DE RADICACION 2'!$A$2:$A$620,'[3]BASE DE RADICACION 2'!$O$2:$O$620)</f>
        <v>#N/A</v>
      </c>
      <c r="R120" s="78" t="e">
        <f>_xlfn.XLOOKUP(T_PA9[[#This Row],[CÓDIGO]],'[3]BASE DE RADICACION 2'!$A$2:$A$620,'[3]BASE DE RADICACION 2'!$O$2:$O$620)</f>
        <v>#N/A</v>
      </c>
      <c r="S120" s="78"/>
      <c r="T120" s="24" t="s">
        <v>235</v>
      </c>
    </row>
    <row r="121" spans="2:20" ht="102" hidden="1" customHeight="1" x14ac:dyDescent="0.2">
      <c r="B121" s="28" t="s">
        <v>266</v>
      </c>
      <c r="C121" s="22">
        <f>_xlfn.XLOOKUP(T_PA9[[#This Row],[CÓDIGO]],'[2]BASE DE RADICACION 2'!$A$2:$A$668,'[2]BASE DE RADICACION 2'!$B$2:$B$668)</f>
        <v>475</v>
      </c>
      <c r="D121" s="22" t="str">
        <f>_xlfn.XLOOKUP(T_PA9[[#This Row],[CÓDIGO]],'[2]BASE DE RADICACION 2'!$A$2:$A$668,'[2]BASE DE RADICACION 2'!$E$2:$E$668)</f>
        <v>Solicitud de contratación Yaneth Stefania Becerra Fajardo</v>
      </c>
      <c r="E121" s="22">
        <f>_xlfn.XLOOKUP(T_PA9[[#This Row],[CÓDIGO]],'[2]BASE DE RADICACION 2'!$A$2:$A$668,'[2]BASE DE RADICACION 2'!$F$2:$F$668)</f>
        <v>323</v>
      </c>
      <c r="F121" s="22" t="s">
        <v>167</v>
      </c>
      <c r="G121" s="22" t="s">
        <v>234</v>
      </c>
      <c r="H121" s="22" t="str">
        <f>_xlfn.XLOOKUP(T_PA9[[#This Row],[CÓDIGO]],'[2]BASE DE RADICACION 2'!$A$2:$A$668,'[2]BASE DE RADICACION 2'!$M$2:$M$668)</f>
        <v>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v>
      </c>
      <c r="I121" s="35">
        <f>_xlfn.XLOOKUP(T_PA9[[#This Row],[CÓDIGO]],'[2]BASE DE RADICACION 2'!$A$2:$A$668,'[2]BASE DE RADICACION 2'!$C$2:$C$668)</f>
        <v>45176</v>
      </c>
      <c r="J121" s="22" t="s">
        <v>148</v>
      </c>
      <c r="K121" s="22" t="s">
        <v>148</v>
      </c>
      <c r="L121" s="22" t="s">
        <v>126</v>
      </c>
      <c r="M121" s="35">
        <f>_xlfn.XLOOKUP(T_PA9[[#This Row],[CÓDIGO]],'[2]BASE DE RADICACION 2'!$A$2:$A$668,'[2]BASE DE RADICACION 2'!$V$2:$V$668)</f>
        <v>45205</v>
      </c>
      <c r="N121" s="22" t="s">
        <v>63</v>
      </c>
      <c r="O121" s="22" t="str">
        <f>_xlfn.XLOOKUP(T_PA9[[#This Row],[CÓDIGO]],'[2]BASE DE RADICACION 2'!$A$2:$A$668,'[2]BASE DE RADICACION 2'!$N$2:$N$668)</f>
        <v>Directa prestación de servicios</v>
      </c>
      <c r="P121" s="78" t="e">
        <f>_xlfn.XLOOKUP(T_PA9[[#This Row],[CÓDIGO]],'[3]BASE DE RADICACION 2'!$A$2:$A$620,'[3]BASE DE RADICACION 2'!$O$2:$O$620)</f>
        <v>#N/A</v>
      </c>
      <c r="Q121" s="78" t="e">
        <f>_xlfn.XLOOKUP(T_PA9[[#This Row],[CÓDIGO]],'[3]BASE DE RADICACION 2'!$A$2:$A$620,'[3]BASE DE RADICACION 2'!$O$2:$O$620)</f>
        <v>#N/A</v>
      </c>
      <c r="R121" s="78" t="e">
        <f>_xlfn.XLOOKUP(T_PA9[[#This Row],[CÓDIGO]],'[3]BASE DE RADICACION 2'!$A$2:$A$620,'[3]BASE DE RADICACION 2'!$O$2:$O$620)</f>
        <v>#N/A</v>
      </c>
      <c r="S121" s="78"/>
      <c r="T121" s="24" t="s">
        <v>235</v>
      </c>
    </row>
    <row r="122" spans="2:20" ht="38.25" hidden="1" customHeight="1" x14ac:dyDescent="0.2">
      <c r="B122" s="28" t="s">
        <v>267</v>
      </c>
      <c r="C122" s="22">
        <f>_xlfn.XLOOKUP(T_PA9[[#This Row],[CÓDIGO]],'[2]BASE DE RADICACION 2'!$A$2:$A$668,'[2]BASE DE RADICACION 2'!$B$2:$B$668)</f>
        <v>476</v>
      </c>
      <c r="D122" s="22" t="str">
        <f>_xlfn.XLOOKUP(T_PA9[[#This Row],[CÓDIGO]],'[2]BASE DE RADICACION 2'!$A$2:$A$668,'[2]BASE DE RADICACION 2'!$E$2:$E$668)</f>
        <v>Solicitud de contratación Sandra Milena Figueroa Rincon</v>
      </c>
      <c r="E122" s="22">
        <f>_xlfn.XLOOKUP(T_PA9[[#This Row],[CÓDIGO]],'[2]BASE DE RADICACION 2'!$A$2:$A$668,'[2]BASE DE RADICACION 2'!$F$2:$F$668)</f>
        <v>323</v>
      </c>
      <c r="F122" s="22" t="s">
        <v>167</v>
      </c>
      <c r="G122" s="22" t="s">
        <v>234</v>
      </c>
      <c r="H122" s="22" t="str">
        <f>_xlfn.XLOOKUP(T_PA9[[#This Row],[CÓDIGO]],'[2]BASE DE RADICACION 2'!$A$2:$A$668,'[2]BASE DE RADICACION 2'!$M$2:$M$668)</f>
        <v>Prestación de servicios para apoyar en la ejecución local como entrevistadora para el proyecto “Hacia la eliminación de la trasmisión congénita de la enfermedad de Chagas en América Latina”.</v>
      </c>
      <c r="I122" s="35">
        <f>_xlfn.XLOOKUP(T_PA9[[#This Row],[CÓDIGO]],'[2]BASE DE RADICACION 2'!$A$2:$A$668,'[2]BASE DE RADICACION 2'!$C$2:$C$668)</f>
        <v>45177</v>
      </c>
      <c r="J122" s="22" t="s">
        <v>148</v>
      </c>
      <c r="K122" s="22" t="s">
        <v>148</v>
      </c>
      <c r="L122" s="22" t="s">
        <v>126</v>
      </c>
      <c r="M122" s="35">
        <f>_xlfn.XLOOKUP(T_PA9[[#This Row],[CÓDIGO]],'[2]BASE DE RADICACION 2'!$A$2:$A$668,'[2]BASE DE RADICACION 2'!$V$2:$V$668)</f>
        <v>45202</v>
      </c>
      <c r="N122" s="22" t="s">
        <v>63</v>
      </c>
      <c r="O122" s="22" t="str">
        <f>_xlfn.XLOOKUP(T_PA9[[#This Row],[CÓDIGO]],'[2]BASE DE RADICACION 2'!$A$2:$A$668,'[2]BASE DE RADICACION 2'!$N$2:$N$668)</f>
        <v>Directa prestación de servicios</v>
      </c>
      <c r="P122" s="78" t="e">
        <f>_xlfn.XLOOKUP(T_PA9[[#This Row],[CÓDIGO]],'[3]BASE DE RADICACION 2'!$A$2:$A$620,'[3]BASE DE RADICACION 2'!$O$2:$O$620)</f>
        <v>#N/A</v>
      </c>
      <c r="Q122" s="78" t="e">
        <f>_xlfn.XLOOKUP(T_PA9[[#This Row],[CÓDIGO]],'[3]BASE DE RADICACION 2'!$A$2:$A$620,'[3]BASE DE RADICACION 2'!$O$2:$O$620)</f>
        <v>#N/A</v>
      </c>
      <c r="R122" s="78" t="e">
        <f>_xlfn.XLOOKUP(T_PA9[[#This Row],[CÓDIGO]],'[3]BASE DE RADICACION 2'!$A$2:$A$620,'[3]BASE DE RADICACION 2'!$O$2:$O$620)</f>
        <v>#N/A</v>
      </c>
      <c r="S122" s="78"/>
      <c r="T122" s="24" t="s">
        <v>235</v>
      </c>
    </row>
    <row r="123" spans="2:20" s="83" customFormat="1" ht="51" hidden="1" customHeight="1" x14ac:dyDescent="0.2">
      <c r="B123" s="23" t="s">
        <v>268</v>
      </c>
      <c r="C123" s="23">
        <f>_xlfn.XLOOKUP(T_PA9[[#This Row],[CÓDIGO]],'[2]BASE DE RADICACION 2'!$A$2:$A$668,'[2]BASE DE RADICACION 2'!$B$2:$B$668)</f>
        <v>477</v>
      </c>
      <c r="D123" s="23" t="str">
        <f>_xlfn.XLOOKUP(T_PA9[[#This Row],[CÓDIGO]],'[2]BASE DE RADICACION 2'!$A$2:$A$668,'[2]BASE DE RADICACION 2'!$E$2:$E$668)</f>
        <v>Solicitud de contratación Matias Miguel Angel Osorio Sepulveda</v>
      </c>
      <c r="E123" s="23">
        <f>_xlfn.XLOOKUP(T_PA9[[#This Row],[CÓDIGO]],'[2]BASE DE RADICACION 2'!$A$2:$A$668,'[2]BASE DE RADICACION 2'!$F$2:$F$668)</f>
        <v>323</v>
      </c>
      <c r="F123" s="23" t="s">
        <v>167</v>
      </c>
      <c r="G123" s="23" t="s">
        <v>234</v>
      </c>
      <c r="H123" s="23">
        <f>_xlfn.XLOOKUP(T_PA9[[#This Row],[CÓDIGO]],'[2]BASE DE RADICACION 2'!$A$2:$A$668,'[2]BASE DE RADICACION 2'!$M$2:$M$668)</f>
        <v>0</v>
      </c>
      <c r="I123" s="61">
        <f>_xlfn.XLOOKUP(T_PA9[[#This Row],[CÓDIGO]],'[2]BASE DE RADICACION 2'!$A$2:$A$668,'[2]BASE DE RADICACION 2'!$C$2:$C$668)</f>
        <v>45177</v>
      </c>
      <c r="J123" s="23" t="s">
        <v>148</v>
      </c>
      <c r="K123" s="23" t="s">
        <v>148</v>
      </c>
      <c r="L123" s="23" t="s">
        <v>149</v>
      </c>
      <c r="M123" s="61">
        <f>_xlfn.XLOOKUP(T_PA9[[#This Row],[CÓDIGO]],'[2]BASE DE RADICACION 2'!$A$2:$A$668,'[2]BASE DE RADICACION 2'!$V$2:$V$668)</f>
        <v>0</v>
      </c>
      <c r="N123" s="23" t="s">
        <v>63</v>
      </c>
      <c r="O123" s="23" t="str">
        <f>_xlfn.XLOOKUP(T_PA9[[#This Row],[CÓDIGO]],'[2]BASE DE RADICACION 2'!$A$2:$A$668,'[2]BASE DE RADICACION 2'!$N$2:$N$668)</f>
        <v>Directa prestación de servicios</v>
      </c>
      <c r="P123" s="80" t="s">
        <v>150</v>
      </c>
      <c r="Q123" s="80" t="s">
        <v>150</v>
      </c>
      <c r="R123" s="80" t="s">
        <v>150</v>
      </c>
      <c r="S123" s="80" t="e">
        <f>_xlfn.XLOOKUP(T_PA9[[#This Row],[CÓDIGO]],'[3]BASE DE RADICACION 2'!$A$2:$A$627,'[3]BASE DE RADICACION 2'!$W$2:$W$627)</f>
        <v>#N/A</v>
      </c>
      <c r="T123" s="38" t="s">
        <v>235</v>
      </c>
    </row>
    <row r="124" spans="2:20" ht="38.25" hidden="1" customHeight="1" x14ac:dyDescent="0.2">
      <c r="B124" s="28" t="s">
        <v>269</v>
      </c>
      <c r="C124" s="22">
        <f>_xlfn.XLOOKUP(T_PA9[[#This Row],[CÓDIGO]],'[2]BASE DE RADICACION 2'!$A$2:$A$668,'[2]BASE DE RADICACION 2'!$B$2:$B$668)</f>
        <v>487</v>
      </c>
      <c r="D124" s="22" t="str">
        <f>_xlfn.XLOOKUP(T_PA9[[#This Row],[CÓDIGO]],'[2]BASE DE RADICACION 2'!$A$2:$A$668,'[2]BASE DE RADICACION 2'!$E$2:$E$668)</f>
        <v>Solicitud de contratación Jenifer Vanesa Espinosa Bernal</v>
      </c>
      <c r="E124" s="22">
        <f>_xlfn.XLOOKUP(T_PA9[[#This Row],[CÓDIGO]],'[2]BASE DE RADICACION 2'!$A$2:$A$668,'[2]BASE DE RADICACION 2'!$F$2:$F$668)</f>
        <v>323</v>
      </c>
      <c r="F124" s="22" t="s">
        <v>167</v>
      </c>
      <c r="G124" s="22" t="s">
        <v>234</v>
      </c>
      <c r="H124" s="22" t="str">
        <f>_xlfn.XLOOKUP(T_PA9[[#This Row],[CÓDIGO]],'[2]BASE DE RADICACION 2'!$A$2:$A$668,'[2]BASE DE RADICACION 2'!$M$2:$M$668)</f>
        <v>Prestación de servicios de ap oy o a l a gestión para apoyar en la ejecución local como digitadora para el proyecto “Hacia la eliminaciónde la trasmisión congénita de la enfermedad de Chagas en América Latina”.</v>
      </c>
      <c r="I124" s="35">
        <f>_xlfn.XLOOKUP(T_PA9[[#This Row],[CÓDIGO]],'[2]BASE DE RADICACION 2'!$A$2:$A$668,'[2]BASE DE RADICACION 2'!$C$2:$C$668)</f>
        <v>45181</v>
      </c>
      <c r="J124" s="22" t="s">
        <v>148</v>
      </c>
      <c r="K124" s="22" t="s">
        <v>148</v>
      </c>
      <c r="L124" s="22" t="s">
        <v>126</v>
      </c>
      <c r="M124" s="35">
        <f>_xlfn.XLOOKUP(T_PA9[[#This Row],[CÓDIGO]],'[2]BASE DE RADICACION 2'!$A$2:$A$668,'[2]BASE DE RADICACION 2'!$V$2:$V$668)</f>
        <v>45202</v>
      </c>
      <c r="N124" s="22" t="s">
        <v>63</v>
      </c>
      <c r="O124" s="22" t="str">
        <f>_xlfn.XLOOKUP(T_PA9[[#This Row],[CÓDIGO]],'[2]BASE DE RADICACION 2'!$A$2:$A$668,'[2]BASE DE RADICACION 2'!$N$2:$N$668)</f>
        <v>Directa prestación de servicios</v>
      </c>
      <c r="P124" s="78" t="e">
        <f>_xlfn.XLOOKUP(T_PA9[[#This Row],[CÓDIGO]],'[3]BASE DE RADICACION 2'!$A$2:$A$620,'[3]BASE DE RADICACION 2'!$O$2:$O$620)</f>
        <v>#N/A</v>
      </c>
      <c r="Q124" s="78" t="e">
        <f>_xlfn.XLOOKUP(T_PA9[[#This Row],[CÓDIGO]],'[3]BASE DE RADICACION 2'!$A$2:$A$620,'[3]BASE DE RADICACION 2'!$O$2:$O$620)</f>
        <v>#N/A</v>
      </c>
      <c r="R124" s="78" t="e">
        <f>_xlfn.XLOOKUP(T_PA9[[#This Row],[CÓDIGO]],'[3]BASE DE RADICACION 2'!$A$2:$A$620,'[3]BASE DE RADICACION 2'!$O$2:$O$620)</f>
        <v>#N/A</v>
      </c>
      <c r="S124" s="78"/>
      <c r="T124" s="24" t="s">
        <v>235</v>
      </c>
    </row>
    <row r="125" spans="2:20" ht="38.25" hidden="1" customHeight="1" x14ac:dyDescent="0.2">
      <c r="B125" s="28" t="s">
        <v>270</v>
      </c>
      <c r="C125" s="22">
        <f>_xlfn.XLOOKUP(T_PA9[[#This Row],[CÓDIGO]],'[2]BASE DE RADICACION 2'!$A$2:$A$668,'[2]BASE DE RADICACION 2'!$B$2:$B$668)</f>
        <v>488</v>
      </c>
      <c r="D125" s="22" t="str">
        <f>_xlfn.XLOOKUP(T_PA9[[#This Row],[CÓDIGO]],'[2]BASE DE RADICACION 2'!$A$2:$A$668,'[2]BASE DE RADICACION 2'!$E$2:$E$668)</f>
        <v>Solicitud de contratación Gina Jimena Cely Avila</v>
      </c>
      <c r="E125" s="22">
        <f>_xlfn.XLOOKUP(T_PA9[[#This Row],[CÓDIGO]],'[2]BASE DE RADICACION 2'!$A$2:$A$668,'[2]BASE DE RADICACION 2'!$F$2:$F$668)</f>
        <v>323</v>
      </c>
      <c r="F125" s="22" t="s">
        <v>167</v>
      </c>
      <c r="G125" s="22" t="s">
        <v>234</v>
      </c>
      <c r="H125" s="22" t="str">
        <f>_xlfn.XLOOKUP(T_PA9[[#This Row],[CÓDIGO]],'[2]BASE DE RADICACION 2'!$A$2:$A$668,'[2]BASE DE RADICACION 2'!$M$2:$M$668)</f>
        <v>Prestación de servicios de ap oy o a l a ges ti ón para apoyar en la ejecución local como digitadora para el proyecto “Hacia la eliminaciónde la trasmisión congénita de la enfermedad de Chagas en América Latina”.</v>
      </c>
      <c r="I125" s="35">
        <f>_xlfn.XLOOKUP(T_PA9[[#This Row],[CÓDIGO]],'[2]BASE DE RADICACION 2'!$A$2:$A$668,'[2]BASE DE RADICACION 2'!$C$2:$C$668)</f>
        <v>45181</v>
      </c>
      <c r="J125" s="22" t="s">
        <v>148</v>
      </c>
      <c r="K125" s="22" t="s">
        <v>148</v>
      </c>
      <c r="L125" s="22" t="s">
        <v>126</v>
      </c>
      <c r="M125" s="35">
        <f>_xlfn.XLOOKUP(T_PA9[[#This Row],[CÓDIGO]],'[2]BASE DE RADICACION 2'!$A$2:$A$668,'[2]BASE DE RADICACION 2'!$V$2:$V$668)</f>
        <v>45202</v>
      </c>
      <c r="N125" s="22" t="s">
        <v>63</v>
      </c>
      <c r="O125" s="22" t="str">
        <f>_xlfn.XLOOKUP(T_PA9[[#This Row],[CÓDIGO]],'[2]BASE DE RADICACION 2'!$A$2:$A$668,'[2]BASE DE RADICACION 2'!$N$2:$N$668)</f>
        <v>Directa prestación de servicios</v>
      </c>
      <c r="P125" s="78" t="e">
        <f>_xlfn.XLOOKUP(T_PA9[[#This Row],[CÓDIGO]],'[3]BASE DE RADICACION 2'!$A$2:$A$620,'[3]BASE DE RADICACION 2'!$O$2:$O$620)</f>
        <v>#N/A</v>
      </c>
      <c r="Q125" s="78" t="e">
        <f>_xlfn.XLOOKUP(T_PA9[[#This Row],[CÓDIGO]],'[3]BASE DE RADICACION 2'!$A$2:$A$620,'[3]BASE DE RADICACION 2'!$O$2:$O$620)</f>
        <v>#N/A</v>
      </c>
      <c r="R125" s="78" t="e">
        <f>_xlfn.XLOOKUP(T_PA9[[#This Row],[CÓDIGO]],'[3]BASE DE RADICACION 2'!$A$2:$A$620,'[3]BASE DE RADICACION 2'!$O$2:$O$620)</f>
        <v>#N/A</v>
      </c>
      <c r="S125" s="78"/>
      <c r="T125" s="24" t="s">
        <v>235</v>
      </c>
    </row>
    <row r="126" spans="2:20" ht="51" hidden="1" customHeight="1" x14ac:dyDescent="0.2">
      <c r="B126" s="28" t="s">
        <v>271</v>
      </c>
      <c r="C126" s="22">
        <f>_xlfn.XLOOKUP(T_PA9[[#This Row],[CÓDIGO]],'[2]BASE DE RADICACION 2'!$A$2:$A$668,'[2]BASE DE RADICACION 2'!$B$2:$B$668)</f>
        <v>501</v>
      </c>
      <c r="D126" s="22" t="str">
        <f>_xlfn.XLOOKUP(T_PA9[[#This Row],[CÓDIGO]],'[2]BASE DE RADICACION 2'!$A$2:$A$668,'[2]BASE DE RADICACION 2'!$E$2:$E$668)</f>
        <v>Solicitud de contratación Rosi Gineyda Barrera Velasco</v>
      </c>
      <c r="E126" s="22">
        <f>_xlfn.XLOOKUP(T_PA9[[#This Row],[CÓDIGO]],'[2]BASE DE RADICACION 2'!$A$2:$A$668,'[2]BASE DE RADICACION 2'!$F$2:$F$668)</f>
        <v>323</v>
      </c>
      <c r="F126" s="22" t="s">
        <v>167</v>
      </c>
      <c r="G126" s="22" t="s">
        <v>234</v>
      </c>
      <c r="H126" s="22" t="str">
        <f>_xlfn.XLOOKUP(T_PA9[[#This Row],[CÓDIGO]],'[2]BASE DE RADICACION 2'!$A$2:$A$668,'[2]BASE DE RADICACION 2'!$M$2:$M$668)</f>
        <v>Prestación de servicios para apoyar en la ejecución local como entrevistadora para el proyecto “Hacia la eliminación de la trasmisión congénita de la enfermedad de Chagas en América Latina”.</v>
      </c>
      <c r="I126" s="35">
        <f>_xlfn.XLOOKUP(T_PA9[[#This Row],[CÓDIGO]],'[2]BASE DE RADICACION 2'!$A$2:$A$668,'[2]BASE DE RADICACION 2'!$C$2:$C$668)</f>
        <v>45194</v>
      </c>
      <c r="J126" s="22" t="s">
        <v>148</v>
      </c>
      <c r="K126" s="22" t="s">
        <v>148</v>
      </c>
      <c r="L126" s="22" t="s">
        <v>126</v>
      </c>
      <c r="M126" s="35">
        <f>_xlfn.XLOOKUP(T_PA9[[#This Row],[CÓDIGO]],'[2]BASE DE RADICACION 2'!$A$2:$A$668,'[2]BASE DE RADICACION 2'!$V$2:$V$668)</f>
        <v>45202</v>
      </c>
      <c r="N126" s="22" t="s">
        <v>63</v>
      </c>
      <c r="O126" s="22" t="str">
        <f>_xlfn.XLOOKUP(T_PA9[[#This Row],[CÓDIGO]],'[2]BASE DE RADICACION 2'!$A$2:$A$668,'[2]BASE DE RADICACION 2'!$N$2:$N$668)</f>
        <v>Directa prestación de servicios</v>
      </c>
      <c r="P126" s="78" t="e">
        <f>_xlfn.XLOOKUP(T_PA9[[#This Row],[CÓDIGO]],'[3]BASE DE RADICACION 2'!$A$2:$A$620,'[3]BASE DE RADICACION 2'!$O$2:$O$620)</f>
        <v>#N/A</v>
      </c>
      <c r="Q126" s="78" t="e">
        <f>_xlfn.XLOOKUP(T_PA9[[#This Row],[CÓDIGO]],'[3]BASE DE RADICACION 2'!$A$2:$A$620,'[3]BASE DE RADICACION 2'!$O$2:$O$620)</f>
        <v>#N/A</v>
      </c>
      <c r="R126" s="78" t="e">
        <f>_xlfn.XLOOKUP(T_PA9[[#This Row],[CÓDIGO]],'[3]BASE DE RADICACION 2'!$A$2:$A$620,'[3]BASE DE RADICACION 2'!$O$2:$O$620)</f>
        <v>#N/A</v>
      </c>
      <c r="S126" s="78"/>
      <c r="T126" s="24" t="s">
        <v>235</v>
      </c>
    </row>
    <row r="127" spans="2:20" ht="76.5" hidden="1" customHeight="1" x14ac:dyDescent="0.2">
      <c r="B127" s="28" t="s">
        <v>272</v>
      </c>
      <c r="C127" s="22">
        <f>_xlfn.XLOOKUP(T_PA9[[#This Row],[CÓDIGO]],'[2]BASE DE RADICACION 2'!$A$2:$A$668,'[2]BASE DE RADICACION 2'!$B$2:$B$668)</f>
        <v>509</v>
      </c>
      <c r="D127" s="22" t="str">
        <f>_xlfn.XLOOKUP(T_PA9[[#This Row],[CÓDIGO]],'[2]BASE DE RADICACION 2'!$A$2:$A$668,'[2]BASE DE RADICACION 2'!$E$2:$E$668)</f>
        <v>Solicitud de contratación Juan Carlos Figueroa Godoy</v>
      </c>
      <c r="E127" s="22">
        <f>_xlfn.XLOOKUP(T_PA9[[#This Row],[CÓDIGO]],'[2]BASE DE RADICACION 2'!$A$2:$A$668,'[2]BASE DE RADICACION 2'!$F$2:$F$668)</f>
        <v>323</v>
      </c>
      <c r="F127" s="22" t="s">
        <v>167</v>
      </c>
      <c r="G127" s="22" t="s">
        <v>234</v>
      </c>
      <c r="H127" s="22" t="str">
        <f>_xlfn.XLOOKUP(T_PA9[[#This Row],[CÓDIGO]],'[2]BASE DE RADICACION 2'!$A$2:$A$668,'[2]BASE DE RADICACION 2'!$M$2:$M$668)</f>
        <v>Desarrollar el rol de Oficial de Administración y Logística del proyecto "Hacia la eliminación de la transmisión congénita de la enfermedad de Chagas en América Latina"; además de asesorar a la Secretaría General del INS, en el acompañamiento y asistencia técnica para el fortalecimiento de dicha Entidad en el marco de los procesos y proyectos que se requieren para la debida gestión del Instituto Nacional de Salud.</v>
      </c>
      <c r="I127" s="35">
        <f>_xlfn.XLOOKUP(T_PA9[[#This Row],[CÓDIGO]],'[2]BASE DE RADICACION 2'!$A$2:$A$668,'[2]BASE DE RADICACION 2'!$C$2:$C$668)</f>
        <v>45204</v>
      </c>
      <c r="J127" s="22" t="s">
        <v>152</v>
      </c>
      <c r="K127" s="22" t="s">
        <v>152</v>
      </c>
      <c r="L127" s="22" t="s">
        <v>126</v>
      </c>
      <c r="M127" s="35">
        <f>_xlfn.XLOOKUP(T_PA9[[#This Row],[CÓDIGO]],'[2]BASE DE RADICACION 2'!$A$2:$A$668,'[2]BASE DE RADICACION 2'!$V$2:$V$668)</f>
        <v>45223</v>
      </c>
      <c r="N127" s="22" t="s">
        <v>63</v>
      </c>
      <c r="O127" s="22" t="str">
        <f>_xlfn.XLOOKUP(T_PA9[[#This Row],[CÓDIGO]],'[2]BASE DE RADICACION 2'!$A$2:$A$668,'[2]BASE DE RADICACION 2'!$N$2:$N$668)</f>
        <v>Directa prestación de servicios</v>
      </c>
      <c r="P127" s="78" t="e">
        <f>_xlfn.XLOOKUP(T_PA9[[#This Row],[CÓDIGO]],'[3]BASE DE RADICACION 2'!$A$2:$A$620,'[3]BASE DE RADICACION 2'!$O$2:$O$620)</f>
        <v>#N/A</v>
      </c>
      <c r="Q127" s="78" t="e">
        <f>_xlfn.XLOOKUP(T_PA9[[#This Row],[CÓDIGO]],'[3]BASE DE RADICACION 2'!$A$2:$A$620,'[3]BASE DE RADICACION 2'!$O$2:$O$620)</f>
        <v>#N/A</v>
      </c>
      <c r="R127" s="78" t="e">
        <f>_xlfn.XLOOKUP(T_PA9[[#This Row],[CÓDIGO]],'[3]BASE DE RADICACION 2'!$A$2:$A$620,'[3]BASE DE RADICACION 2'!$O$2:$O$620)</f>
        <v>#N/A</v>
      </c>
      <c r="S127" s="78"/>
      <c r="T127" s="24" t="s">
        <v>235</v>
      </c>
    </row>
    <row r="128" spans="2:20" ht="51" x14ac:dyDescent="0.2">
      <c r="B128" s="28" t="s">
        <v>273</v>
      </c>
      <c r="C128" s="22">
        <f>_xlfn.XLOOKUP(T_PA9[[#This Row],[CÓDIGO]],'[2]BASE DE RADICACION 2'!$A$2:$A$668,'[2]BASE DE RADICACION 2'!$B$2:$B$668)</f>
        <v>526</v>
      </c>
      <c r="D128" s="22" t="str">
        <f>_xlfn.XLOOKUP(T_PA9[[#This Row],[CÓDIGO]],'[2]BASE DE RADICACION 2'!$A$2:$A$668,'[2]BASE DE RADICACION 2'!$E$2:$E$668)</f>
        <v>Solicitud de contratación Diana Carolina Lopez Achury</v>
      </c>
      <c r="E128" s="22" t="str">
        <f>_xlfn.XLOOKUP(T_PA9[[#This Row],[CÓDIGO]],'[2]BASE DE RADICACION 2'!$A$2:$A$668,'[2]BASE DE RADICACION 2'!$F$2:$F$668)</f>
        <v>323-370</v>
      </c>
      <c r="F128" s="22" t="s">
        <v>167</v>
      </c>
      <c r="G128" s="22" t="s">
        <v>234</v>
      </c>
      <c r="H128" s="22" t="str">
        <f>_xlfn.XLOOKUP(T_PA9[[#This Row],[CÓDIGO]],'[2]BASE DE RADICACION 2'!$A$2:$A$668,'[2]BASE DE RADICACION 2'!$M$2:$M$668)</f>
        <v>Prestar servicios para Apoyar las actividades relacionadas con el protocolo de implementación con el fin de alcanzar los resultados del proyecto "Hacia la eliminación de la transmisión congénita de la enfermedad de Chagas en América Latina".</v>
      </c>
      <c r="I128" s="35">
        <f>_xlfn.XLOOKUP(T_PA9[[#This Row],[CÓDIGO]],'[2]BASE DE RADICACION 2'!$A$2:$A$668,'[2]BASE DE RADICACION 2'!$C$2:$C$668)</f>
        <v>45231</v>
      </c>
      <c r="J128" s="22" t="s">
        <v>156</v>
      </c>
      <c r="K128" s="22" t="s">
        <v>156</v>
      </c>
      <c r="L128" s="22" t="s">
        <v>126</v>
      </c>
      <c r="M128" s="35">
        <f>_xlfn.XLOOKUP(T_PA9[[#This Row],[CÓDIGO]],'[2]BASE DE RADICACION 2'!$A$2:$A$668,'[2]BASE DE RADICACION 2'!$V$2:$V$668)</f>
        <v>45270</v>
      </c>
      <c r="N128" s="22" t="s">
        <v>63</v>
      </c>
      <c r="O128" s="22" t="str">
        <f>_xlfn.XLOOKUP(T_PA9[[#This Row],[CÓDIGO]],'[2]BASE DE RADICACION 2'!$A$2:$A$668,'[2]BASE DE RADICACION 2'!$N$2:$N$668)</f>
        <v>Directa prestación de servicios</v>
      </c>
      <c r="P128" s="78">
        <v>103200000</v>
      </c>
      <c r="Q128" s="78">
        <v>103200000</v>
      </c>
      <c r="R128" s="78">
        <v>103200000</v>
      </c>
      <c r="S128" s="78"/>
      <c r="T128" s="24" t="s">
        <v>235</v>
      </c>
    </row>
    <row r="129" spans="2:20" ht="51" x14ac:dyDescent="0.2">
      <c r="B129" s="28" t="s">
        <v>274</v>
      </c>
      <c r="C129" s="22">
        <f>_xlfn.XLOOKUP(T_PA9[[#This Row],[CÓDIGO]],'[2]BASE DE RADICACION 2'!$A$2:$A$668,'[2]BASE DE RADICACION 2'!$B$2:$B$668)</f>
        <v>527</v>
      </c>
      <c r="D129" s="22" t="str">
        <f>_xlfn.XLOOKUP(T_PA9[[#This Row],[CÓDIGO]],'[2]BASE DE RADICACION 2'!$A$2:$A$668,'[2]BASE DE RADICACION 2'!$E$2:$E$668)</f>
        <v>Solicitud de contratación Juan Felipe Porras Villamil</v>
      </c>
      <c r="E129" s="22" t="str">
        <f>_xlfn.XLOOKUP(T_PA9[[#This Row],[CÓDIGO]],'[2]BASE DE RADICACION 2'!$A$2:$A$668,'[2]BASE DE RADICACION 2'!$F$2:$F$668)</f>
        <v>323-370</v>
      </c>
      <c r="F129" s="22" t="s">
        <v>167</v>
      </c>
      <c r="G129" s="22" t="s">
        <v>234</v>
      </c>
      <c r="H129" s="22" t="str">
        <f>_xlfn.XLOOKUP(T_PA9[[#This Row],[CÓDIGO]],'[2]BASE DE RADICACION 2'!$A$2:$A$668,'[2]BASE DE RADICACION 2'!$M$2:$M$668)</f>
        <v>Prestar servicios para Apoyar las actividades relacionadas con el ensayo clínico con el fin de alcanzar los resultados del proyecto "Hacia la eliminación de la transmisión congénita de la enfermedad de Chagas en América Latina".</v>
      </c>
      <c r="I129" s="35">
        <f>_xlfn.XLOOKUP(T_PA9[[#This Row],[CÓDIGO]],'[2]BASE DE RADICACION 2'!$A$2:$A$668,'[2]BASE DE RADICACION 2'!$C$2:$C$668)</f>
        <v>45231</v>
      </c>
      <c r="J129" s="22" t="s">
        <v>156</v>
      </c>
      <c r="K129" s="22" t="s">
        <v>156</v>
      </c>
      <c r="L129" s="22" t="s">
        <v>126</v>
      </c>
      <c r="M129" s="35">
        <f>_xlfn.XLOOKUP(T_PA9[[#This Row],[CÓDIGO]],'[2]BASE DE RADICACION 2'!$A$2:$A$668,'[2]BASE DE RADICACION 2'!$V$2:$V$668)</f>
        <v>45270</v>
      </c>
      <c r="N129" s="22" t="s">
        <v>63</v>
      </c>
      <c r="O129" s="22" t="str">
        <f>_xlfn.XLOOKUP(T_PA9[[#This Row],[CÓDIGO]],'[2]BASE DE RADICACION 2'!$A$2:$A$668,'[2]BASE DE RADICACION 2'!$N$2:$N$668)</f>
        <v>Directa prestación de servicios</v>
      </c>
      <c r="P129" s="78">
        <v>47966450</v>
      </c>
      <c r="Q129" s="78">
        <v>47966450</v>
      </c>
      <c r="R129" s="78">
        <v>47966450</v>
      </c>
      <c r="S129" s="78"/>
      <c r="T129" s="24" t="s">
        <v>235</v>
      </c>
    </row>
    <row r="130" spans="2:20" ht="76.5" hidden="1" customHeight="1" x14ac:dyDescent="0.2">
      <c r="B130" s="28" t="s">
        <v>275</v>
      </c>
      <c r="C130" s="22">
        <f>_xlfn.XLOOKUP(T_PA9[[#This Row],[CÓDIGO]],'[2]BASE DE RADICACION 2'!$A$2:$A$668,'[2]BASE DE RADICACION 2'!$B$2:$B$668)</f>
        <v>528</v>
      </c>
      <c r="D130" s="22" t="str">
        <f>_xlfn.XLOOKUP(T_PA9[[#This Row],[CÓDIGO]],'[2]BASE DE RADICACION 2'!$A$2:$A$668,'[2]BASE DE RADICACION 2'!$E$2:$E$668)</f>
        <v>Solicitud de contratación Claudia Yaneth Rincon Acevedo</v>
      </c>
      <c r="E130" s="22">
        <f>_xlfn.XLOOKUP(T_PA9[[#This Row],[CÓDIGO]],'[2]BASE DE RADICACION 2'!$A$2:$A$668,'[2]BASE DE RADICACION 2'!$F$2:$F$668)</f>
        <v>323</v>
      </c>
      <c r="F130" s="22" t="s">
        <v>167</v>
      </c>
      <c r="G130" s="22" t="s">
        <v>234</v>
      </c>
      <c r="H130" s="22" t="str">
        <f>_xlfn.XLOOKUP(T_PA9[[#This Row],[CÓDIGO]],'[2]BASE DE RADICACION 2'!$A$2:$A$668,'[2]BASE DE RADICACION 2'!$M$2:$M$668)</f>
        <v>Prestar servicios profesionales como oficial de seguimiento y evaluación M&amp;E (Monitoring and Evaluation), responsable del desarrollo y fortalecimiento de los procedimientos de seguimiento técnico-científico, evaluación y aprendizaje, con el fin de alcanzar los resultados del proyecto "Hacia la eliminación de la transmisión congénita de la enfermedad de Chagas en América Latina".</v>
      </c>
      <c r="I130" s="35">
        <f>_xlfn.XLOOKUP(T_PA9[[#This Row],[CÓDIGO]],'[2]BASE DE RADICACION 2'!$A$2:$A$668,'[2]BASE DE RADICACION 2'!$C$2:$C$668)</f>
        <v>45231</v>
      </c>
      <c r="J130" s="22" t="s">
        <v>156</v>
      </c>
      <c r="K130" s="22" t="s">
        <v>156</v>
      </c>
      <c r="L130" s="22" t="s">
        <v>126</v>
      </c>
      <c r="M130" s="35">
        <f>_xlfn.XLOOKUP(T_PA9[[#This Row],[CÓDIGO]],'[2]BASE DE RADICACION 2'!$A$2:$A$668,'[2]BASE DE RADICACION 2'!$V$2:$V$668)</f>
        <v>45233</v>
      </c>
      <c r="N130" s="22" t="s">
        <v>63</v>
      </c>
      <c r="O130" s="22" t="str">
        <f>_xlfn.XLOOKUP(T_PA9[[#This Row],[CÓDIGO]],'[2]BASE DE RADICACION 2'!$A$2:$A$668,'[2]BASE DE RADICACION 2'!$N$2:$N$668)</f>
        <v>Directa prestación de servicios</v>
      </c>
      <c r="P130" s="78" t="e">
        <f>_xlfn.XLOOKUP(T_PA9[[#This Row],[CÓDIGO]],'[3]BASE DE RADICACION 2'!$A$2:$A$620,'[3]BASE DE RADICACION 2'!$O$2:$O$620)</f>
        <v>#N/A</v>
      </c>
      <c r="Q130" s="78" t="e">
        <f>_xlfn.XLOOKUP(T_PA9[[#This Row],[CÓDIGO]],'[3]BASE DE RADICACION 2'!$A$2:$A$620,'[3]BASE DE RADICACION 2'!$O$2:$O$620)</f>
        <v>#N/A</v>
      </c>
      <c r="R130" s="78" t="e">
        <f>_xlfn.XLOOKUP(T_PA9[[#This Row],[CÓDIGO]],'[3]BASE DE RADICACION 2'!$A$2:$A$620,'[3]BASE DE RADICACION 2'!$O$2:$O$620)</f>
        <v>#N/A</v>
      </c>
      <c r="S130" s="78"/>
      <c r="T130" s="24" t="s">
        <v>235</v>
      </c>
    </row>
    <row r="131" spans="2:20" ht="38.25" x14ac:dyDescent="0.2">
      <c r="B131" s="28" t="s">
        <v>276</v>
      </c>
      <c r="C131" s="22">
        <f>_xlfn.XLOOKUP(T_PA9[[#This Row],[CÓDIGO]],'[2]BASE DE RADICACION 2'!$A$2:$A$668,'[2]BASE DE RADICACION 2'!$B$2:$B$668)</f>
        <v>529</v>
      </c>
      <c r="D131" s="22" t="str">
        <f>_xlfn.XLOOKUP(T_PA9[[#This Row],[CÓDIGO]],'[2]BASE DE RADICACION 2'!$A$2:$A$668,'[2]BASE DE RADICACION 2'!$E$2:$E$668)</f>
        <v>Solicitud de contratación Kevin Jonathan Torres Castillo</v>
      </c>
      <c r="E131" s="22" t="str">
        <f>_xlfn.XLOOKUP(T_PA9[[#This Row],[CÓDIGO]],'[2]BASE DE RADICACION 2'!$A$2:$A$668,'[2]BASE DE RADICACION 2'!$F$2:$F$668)</f>
        <v>323-370</v>
      </c>
      <c r="F131" s="22" t="s">
        <v>167</v>
      </c>
      <c r="G131" s="22" t="s">
        <v>234</v>
      </c>
      <c r="H131" s="22" t="str">
        <f>_xlfn.XLOOKUP(T_PA9[[#This Row],[CÓDIGO]],'[2]BASE DE RADICACION 2'!$A$2:$A$668,'[2]BASE DE RADICACION 2'!$M$2:$M$668)</f>
        <v xml:space="preserve">Prestación de servicios profesionales para apoyar como oficial de comunicaciones, para el proyecto "Hacia la eliminación de la transmisión congénita de la enfermedad de Chagas en América Latina". </v>
      </c>
      <c r="I131" s="35">
        <f>_xlfn.XLOOKUP(T_PA9[[#This Row],[CÓDIGO]],'[2]BASE DE RADICACION 2'!$A$2:$A$668,'[2]BASE DE RADICACION 2'!$C$2:$C$668)</f>
        <v>45231</v>
      </c>
      <c r="J131" s="22" t="s">
        <v>156</v>
      </c>
      <c r="K131" s="22" t="s">
        <v>156</v>
      </c>
      <c r="L131" s="22" t="s">
        <v>126</v>
      </c>
      <c r="M131" s="35">
        <f>_xlfn.XLOOKUP(T_PA9[[#This Row],[CÓDIGO]],'[2]BASE DE RADICACION 2'!$A$2:$A$668,'[2]BASE DE RADICACION 2'!$V$2:$V$668)</f>
        <v>45270</v>
      </c>
      <c r="N131" s="22" t="s">
        <v>63</v>
      </c>
      <c r="O131" s="22" t="str">
        <f>_xlfn.XLOOKUP(T_PA9[[#This Row],[CÓDIGO]],'[2]BASE DE RADICACION 2'!$A$2:$A$668,'[2]BASE DE RADICACION 2'!$N$2:$N$668)</f>
        <v>Directa prestación de servicios</v>
      </c>
      <c r="P131" s="78">
        <v>94600000</v>
      </c>
      <c r="Q131" s="78">
        <v>94600000</v>
      </c>
      <c r="R131" s="78">
        <v>94600000</v>
      </c>
      <c r="S131" s="78"/>
      <c r="T131" s="24" t="s">
        <v>235</v>
      </c>
    </row>
    <row r="132" spans="2:20" ht="38.25" hidden="1" customHeight="1" x14ac:dyDescent="0.2">
      <c r="B132" s="28" t="s">
        <v>550</v>
      </c>
      <c r="C132" s="22">
        <f>_xlfn.XLOOKUP(T_PA9[[#This Row],[CÓDIGO]],'[2]BASE DE RADICACION 2'!$A$2:$A$668,'[2]BASE DE RADICACION 2'!$B$2:$B$668)</f>
        <v>564</v>
      </c>
      <c r="D132" s="22" t="str">
        <f>_xlfn.XLOOKUP(T_PA9[[#This Row],[CÓDIGO]],'[2]BASE DE RADICACION 2'!$A$2:$A$668,'[2]BASE DE RADICACION 2'!$E$2:$E$668)</f>
        <v>Solicitud de contratación Jenifer Vanesa Espinosa Bernal</v>
      </c>
      <c r="E132" s="22">
        <f>_xlfn.XLOOKUP(T_PA9[[#This Row],[CÓDIGO]],'[2]BASE DE RADICACION 2'!$A$2:$A$668,'[2]BASE DE RADICACION 2'!$F$2:$F$668)</f>
        <v>370</v>
      </c>
      <c r="F132" s="22" t="s">
        <v>167</v>
      </c>
      <c r="G132" s="22" t="s">
        <v>234</v>
      </c>
      <c r="H132" s="22" t="str">
        <f>_xlfn.XLOOKUP(T_PA9[[#This Row],[CÓDIGO]],'[2]BASE DE RADICACION 2'!$A$2:$A$668,'[2]BASE DE RADICACION 2'!$M$2:$M$668)</f>
        <v>Prestación de servicios de apoyo a la gestión para apoyar en la ejecución local como digitadora para el proyecto “Hacia la eliminación de la trasmisión congénita de la enfermedad de Chagas en América Latina”._x000D_</v>
      </c>
      <c r="I132" s="35">
        <f>_xlfn.XLOOKUP(T_PA9[[#This Row],[CÓDIGO]],'[2]BASE DE RADICACION 2'!$A$2:$A$668,'[2]BASE DE RADICACION 2'!$C$2:$C$668)</f>
        <v>45265</v>
      </c>
      <c r="J132" s="22" t="s">
        <v>282</v>
      </c>
      <c r="K132" s="22" t="s">
        <v>282</v>
      </c>
      <c r="L132" s="22" t="s">
        <v>157</v>
      </c>
      <c r="M132" s="35">
        <f>_xlfn.XLOOKUP(T_PA9[[#This Row],[CÓDIGO]],'[2]BASE DE RADICACION 2'!$A$2:$A$668,'[2]BASE DE RADICACION 2'!$V$2:$V$668)</f>
        <v>45288</v>
      </c>
      <c r="N132" s="22" t="s">
        <v>63</v>
      </c>
      <c r="O132" s="22" t="str">
        <f>_xlfn.XLOOKUP(T_PA9[[#This Row],[CÓDIGO]],'[2]BASE DE RADICACION 2'!$A$2:$A$668,'[2]BASE DE RADICACION 2'!$N$2:$N$668)</f>
        <v>Directa prestación de servicios</v>
      </c>
      <c r="P132" s="78" t="s">
        <v>150</v>
      </c>
      <c r="Q132" s="78" t="s">
        <v>150</v>
      </c>
      <c r="R132" s="78" t="s">
        <v>150</v>
      </c>
      <c r="S132" s="78"/>
      <c r="T132" s="24" t="s">
        <v>235</v>
      </c>
    </row>
    <row r="133" spans="2:20" ht="38.25" hidden="1" customHeight="1" x14ac:dyDescent="0.2">
      <c r="B133" s="28" t="s">
        <v>551</v>
      </c>
      <c r="C133" s="22">
        <f>_xlfn.XLOOKUP(T_PA9[[#This Row],[CÓDIGO]],'[2]BASE DE RADICACION 2'!$A$2:$A$668,'[2]BASE DE RADICACION 2'!$B$2:$B$668)</f>
        <v>565</v>
      </c>
      <c r="D133" s="22" t="str">
        <f>_xlfn.XLOOKUP(T_PA9[[#This Row],[CÓDIGO]],'[2]BASE DE RADICACION 2'!$A$2:$A$668,'[2]BASE DE RADICACION 2'!$E$2:$E$668)</f>
        <v>Solicitud de contratación Gina Jimena Cely Avila</v>
      </c>
      <c r="E133" s="22">
        <f>_xlfn.XLOOKUP(T_PA9[[#This Row],[CÓDIGO]],'[2]BASE DE RADICACION 2'!$A$2:$A$668,'[2]BASE DE RADICACION 2'!$F$2:$F$668)</f>
        <v>370</v>
      </c>
      <c r="F133" s="22" t="s">
        <v>167</v>
      </c>
      <c r="G133" s="22" t="s">
        <v>234</v>
      </c>
      <c r="H133" s="22" t="str">
        <f>_xlfn.XLOOKUP(T_PA9[[#This Row],[CÓDIGO]],'[2]BASE DE RADICACION 2'!$A$2:$A$668,'[2]BASE DE RADICACION 2'!$M$2:$M$668)</f>
        <v>Prestación de servicios de apoyo a la gestión para apoyar en la ejecución local como digitadora para el proyecto “Hacia la eliminación de la trasmisión congénita de la enfermedad de Chagas en América Latina”.</v>
      </c>
      <c r="I133" s="35">
        <f>_xlfn.XLOOKUP(T_PA9[[#This Row],[CÓDIGO]],'[2]BASE DE RADICACION 2'!$A$2:$A$668,'[2]BASE DE RADICACION 2'!$C$2:$C$668)</f>
        <v>45265</v>
      </c>
      <c r="J133" s="22" t="s">
        <v>282</v>
      </c>
      <c r="K133" s="22" t="s">
        <v>282</v>
      </c>
      <c r="L133" s="22" t="s">
        <v>157</v>
      </c>
      <c r="M133" s="35">
        <f>_xlfn.XLOOKUP(T_PA9[[#This Row],[CÓDIGO]],'[2]BASE DE RADICACION 2'!$A$2:$A$668,'[2]BASE DE RADICACION 2'!$V$2:$V$668)</f>
        <v>45288</v>
      </c>
      <c r="N133" s="22" t="s">
        <v>63</v>
      </c>
      <c r="O133" s="22" t="str">
        <f>_xlfn.XLOOKUP(T_PA9[[#This Row],[CÓDIGO]],'[2]BASE DE RADICACION 2'!$A$2:$A$668,'[2]BASE DE RADICACION 2'!$N$2:$N$668)</f>
        <v>Directa prestación de servicios</v>
      </c>
      <c r="P133" s="78" t="s">
        <v>150</v>
      </c>
      <c r="Q133" s="78" t="s">
        <v>150</v>
      </c>
      <c r="R133" s="78" t="s">
        <v>150</v>
      </c>
      <c r="S133" s="78"/>
      <c r="T133" s="24" t="s">
        <v>235</v>
      </c>
    </row>
    <row r="134" spans="2:20" ht="38.25" hidden="1" customHeight="1" x14ac:dyDescent="0.2">
      <c r="B134" s="28" t="s">
        <v>552</v>
      </c>
      <c r="C134" s="22">
        <f>_xlfn.XLOOKUP(T_PA9[[#This Row],[CÓDIGO]],'[2]BASE DE RADICACION 2'!$A$2:$A$668,'[2]BASE DE RADICACION 2'!$B$2:$B$668)</f>
        <v>576</v>
      </c>
      <c r="D134" s="22" t="str">
        <f>_xlfn.XLOOKUP(T_PA9[[#This Row],[CÓDIGO]],'[2]BASE DE RADICACION 2'!$A$2:$A$668,'[2]BASE DE RADICACION 2'!$E$2:$E$668)</f>
        <v>Solicitud de contratación Laura Camila Ospina Castro</v>
      </c>
      <c r="E134" s="22">
        <f>_xlfn.XLOOKUP(T_PA9[[#This Row],[CÓDIGO]],'[2]BASE DE RADICACION 2'!$A$2:$A$668,'[2]BASE DE RADICACION 2'!$F$2:$F$668)</f>
        <v>370</v>
      </c>
      <c r="F134" s="22" t="s">
        <v>167</v>
      </c>
      <c r="G134" s="22" t="s">
        <v>234</v>
      </c>
      <c r="H134" s="22" t="str">
        <f>_xlfn.XLOOKUP(T_PA9[[#This Row],[CÓDIGO]],'[2]BASE DE RADICACION 2'!$A$2:$A$668,'[2]BASE DE RADICACION 2'!$M$2:$M$668)</f>
        <v>Prestación de servicios profesionales para apoyar como oficial de comunicaciones, para el proyecto "Hacia la eliminación de la transmisión congénita de la enfermedad de Chagas en América Latina".</v>
      </c>
      <c r="I134" s="35">
        <f>_xlfn.XLOOKUP(T_PA9[[#This Row],[CÓDIGO]],'[2]BASE DE RADICACION 2'!$A$2:$A$668,'[2]BASE DE RADICACION 2'!$C$2:$C$668)</f>
        <v>45280</v>
      </c>
      <c r="J134" s="22" t="s">
        <v>282</v>
      </c>
      <c r="K134" s="22" t="s">
        <v>282</v>
      </c>
      <c r="L134" s="22" t="s">
        <v>157</v>
      </c>
      <c r="M134" s="35">
        <f>_xlfn.XLOOKUP(T_PA9[[#This Row],[CÓDIGO]],'[2]BASE DE RADICACION 2'!$A$2:$A$668,'[2]BASE DE RADICACION 2'!$V$2:$V$668)</f>
        <v>45289</v>
      </c>
      <c r="N134" s="22" t="s">
        <v>63</v>
      </c>
      <c r="O134" s="22" t="str">
        <f>_xlfn.XLOOKUP(T_PA9[[#This Row],[CÓDIGO]],'[2]BASE DE RADICACION 2'!$A$2:$A$668,'[2]BASE DE RADICACION 2'!$N$2:$N$668)</f>
        <v>Directa prestación de servicios</v>
      </c>
      <c r="P134" s="78" t="s">
        <v>150</v>
      </c>
      <c r="Q134" s="78" t="s">
        <v>150</v>
      </c>
      <c r="R134" s="78" t="s">
        <v>150</v>
      </c>
      <c r="S134" s="78"/>
      <c r="T134" s="24" t="s">
        <v>235</v>
      </c>
    </row>
    <row r="135" spans="2:20" ht="63.75" hidden="1" customHeight="1" x14ac:dyDescent="0.2">
      <c r="B135" s="28" t="s">
        <v>277</v>
      </c>
      <c r="C135" s="22">
        <f>_xlfn.XLOOKUP(T_PA9[[#This Row],[CÓDIGO]],'[2]BASE DE RADICACION 2'!$A$2:$A$668,'[2]BASE DE RADICACION 2'!$B$2:$B$668)</f>
        <v>370</v>
      </c>
      <c r="D135" s="22" t="str">
        <f>_xlfn.XLOOKUP(T_PA9[[#This Row],[CÓDIGO]],'[2]BASE DE RADICACION 2'!$A$2:$A$668,'[2]BASE DE RADICACION 2'!$E$2:$E$668)</f>
        <v>Solicitud de contratación Angélica Maria Cruz Perez</v>
      </c>
      <c r="E135" s="22" t="str">
        <f>_xlfn.XLOOKUP(T_PA9[[#This Row],[CÓDIGO]],'[2]BASE DE RADICACION 2'!$A$2:$A$668,'[2]BASE DE RADICACION 2'!$F$2:$F$668)</f>
        <v>330-3</v>
      </c>
      <c r="F135" s="22" t="s">
        <v>167</v>
      </c>
      <c r="G135" s="22" t="s">
        <v>278</v>
      </c>
      <c r="H135" s="22" t="str">
        <f>_xlfn.XLOOKUP(T_PA9[[#This Row],[CÓDIGO]],'[2]BASE DE RADICACION 2'!$A$2:$A$668,'[2]BASE DE RADICACION 2'!$M$2:$M$668)</f>
        <v>Apoyar los procesos de investigación del grupo de Salud Ambiental y Laboral relacionados con la aplicación de instrumentos psicológicos y realización de terapias en el grupo control enmarcadas en el desarrollo del proyecto: Efectos de la terapia de inmersión en la naturaleza “Vitamina N”.</v>
      </c>
      <c r="I135" s="35">
        <f>_xlfn.XLOOKUP(T_PA9[[#This Row],[CÓDIGO]],'[2]BASE DE RADICACION 2'!$A$2:$A$668,'[2]BASE DE RADICACION 2'!$C$2:$C$668)</f>
        <v>45056</v>
      </c>
      <c r="J135" s="22" t="s">
        <v>87</v>
      </c>
      <c r="K135" s="22" t="s">
        <v>87</v>
      </c>
      <c r="L135" s="22" t="s">
        <v>126</v>
      </c>
      <c r="M135" s="35">
        <f>_xlfn.XLOOKUP(T_PA9[[#This Row],[CÓDIGO]],'[2]BASE DE RADICACION 2'!$A$2:$A$668,'[2]BASE DE RADICACION 2'!$V$2:$V$668)</f>
        <v>45070</v>
      </c>
      <c r="N135" s="22" t="s">
        <v>63</v>
      </c>
      <c r="O135" s="22" t="str">
        <f>_xlfn.XLOOKUP(T_PA9[[#This Row],[CÓDIGO]],'[2]BASE DE RADICACION 2'!$A$2:$A$668,'[2]BASE DE RADICACION 2'!$N$2:$N$668)</f>
        <v>Directa prestación de servicios</v>
      </c>
      <c r="P135" s="78" t="e">
        <f>_xlfn.XLOOKUP(T_PA9[[#This Row],[CÓDIGO]],'[3]BASE DE RADICACION 2'!$A$2:$A$620,'[3]BASE DE RADICACION 2'!$O$2:$O$620)</f>
        <v>#N/A</v>
      </c>
      <c r="Q135" s="78" t="e">
        <f>_xlfn.XLOOKUP(T_PA9[[#This Row],[CÓDIGO]],'[3]BASE DE RADICACION 2'!$A$2:$A$620,'[3]BASE DE RADICACION 2'!$O$2:$O$620)</f>
        <v>#N/A</v>
      </c>
      <c r="R135" s="78" t="e">
        <f>_xlfn.XLOOKUP(T_PA9[[#This Row],[CÓDIGO]],'[3]BASE DE RADICACION 2'!$A$2:$A$620,'[3]BASE DE RADICACION 2'!$O$2:$O$620)</f>
        <v>#N/A</v>
      </c>
      <c r="S135" s="78"/>
      <c r="T135" s="24" t="s">
        <v>279</v>
      </c>
    </row>
    <row r="136" spans="2:20" ht="84.75" customHeight="1" x14ac:dyDescent="0.2">
      <c r="B136" s="28" t="s">
        <v>280</v>
      </c>
      <c r="C136" s="22">
        <f>_xlfn.XLOOKUP(T_PA9[[#This Row],[CÓDIGO]],'[2]BASE DE RADICACION 2'!$A$2:$A$668,'[2]BASE DE RADICACION 2'!$B$2:$B$668)</f>
        <v>556</v>
      </c>
      <c r="D136" s="22" t="str">
        <f>_xlfn.XLOOKUP(T_PA9[[#This Row],[CÓDIGO]],'[2]BASE DE RADICACION 2'!$A$2:$A$668,'[2]BASE DE RADICACION 2'!$E$2:$E$668)</f>
        <v>Solicitud proceso Invitación Privada - Adquirir equipos de cómputo y licencia software COVIDENCE</v>
      </c>
      <c r="E136" s="22" t="str">
        <f>_xlfn.XLOOKUP(T_PA9[[#This Row],[CÓDIGO]],'[2]BASE DE RADICACION 2'!$A$2:$A$668,'[2]BASE DE RADICACION 2'!$F$2:$F$668)</f>
        <v>330-3</v>
      </c>
      <c r="F136" s="22" t="s">
        <v>167</v>
      </c>
      <c r="G136" s="22" t="s">
        <v>278</v>
      </c>
      <c r="H136" s="22" t="s">
        <v>281</v>
      </c>
      <c r="I136" s="35">
        <f>_xlfn.XLOOKUP(T_PA9[[#This Row],[CÓDIGO]],'[2]BASE DE RADICACION 2'!$A$2:$A$668,'[2]BASE DE RADICACION 2'!$C$2:$C$668)</f>
        <v>45257</v>
      </c>
      <c r="J136" s="22" t="s">
        <v>282</v>
      </c>
      <c r="K136" s="22" t="s">
        <v>156</v>
      </c>
      <c r="L136" s="22" t="s">
        <v>157</v>
      </c>
      <c r="M136" s="35">
        <f>_xlfn.XLOOKUP(T_PA9[[#This Row],[CÓDIGO]],'[2]BASE DE RADICACION 2'!$A$2:$A$668,'[2]BASE DE RADICACION 2'!$V$2:$V$668)</f>
        <v>0</v>
      </c>
      <c r="N136" s="22" t="s">
        <v>237</v>
      </c>
      <c r="O136" s="22" t="str">
        <f>_xlfn.XLOOKUP(T_PA9[[#This Row],[CÓDIGO]],'[2]BASE DE RADICACION 2'!$A$2:$A$668,'[2]BASE DE RADICACION 2'!$N$2:$N$668)</f>
        <v>Invitación privada</v>
      </c>
      <c r="P136" s="78">
        <v>180654080</v>
      </c>
      <c r="Q136" s="78" t="s">
        <v>150</v>
      </c>
      <c r="R136" s="78" t="s">
        <v>150</v>
      </c>
      <c r="S136" s="78" t="s">
        <v>283</v>
      </c>
      <c r="T136" s="24" t="s">
        <v>279</v>
      </c>
    </row>
    <row r="137" spans="2:20" ht="51" hidden="1" customHeight="1" x14ac:dyDescent="0.2">
      <c r="B137" s="28" t="s">
        <v>284</v>
      </c>
      <c r="C137" s="22">
        <f>_xlfn.XLOOKUP(T_PA9[[#This Row],[CÓDIGO]],'[2]BASE DE RADICACION 2'!$A$2:$A$668,'[2]BASE DE RADICACION 2'!$B$2:$B$668)</f>
        <v>478</v>
      </c>
      <c r="D137" s="22" t="str">
        <f>_xlfn.XLOOKUP(T_PA9[[#This Row],[CÓDIGO]],'[2]BASE DE RADICACION 2'!$A$2:$A$668,'[2]BASE DE RADICACION 2'!$E$2:$E$668)</f>
        <v>Solicitud de contratación Angélica Maria Cruz Perez</v>
      </c>
      <c r="E137" s="22" t="str">
        <f>_xlfn.XLOOKUP(T_PA9[[#This Row],[CÓDIGO]],'[2]BASE DE RADICACION 2'!$A$2:$A$668,'[2]BASE DE RADICACION 2'!$F$2:$F$668)</f>
        <v>330-3</v>
      </c>
      <c r="F137" s="22" t="s">
        <v>167</v>
      </c>
      <c r="G137" s="22" t="s">
        <v>278</v>
      </c>
      <c r="H137" s="22" t="str">
        <f>_xlfn.XLOOKUP(T_PA9[[#This Row],[CÓDIGO]],'[2]BASE DE RADICACION 2'!$A$2:$A$668,'[2]BASE DE RADICACION 2'!$M$2:$M$668)</f>
        <v>Realizar la aplicación y análisis de las pruebas de evaluación de los niveles de estrés, ansiedad y calidad del sueño, y llevar a cabo las terapias en el grupo control enmarcado en el desarrollo del proyecto: "Efectos de la terapia de inmersión en la naturaleza “Vitamina N”".</v>
      </c>
      <c r="I137" s="35">
        <f>_xlfn.XLOOKUP(T_PA9[[#This Row],[CÓDIGO]],'[2]BASE DE RADICACION 2'!$A$2:$A$668,'[2]BASE DE RADICACION 2'!$C$2:$C$668)</f>
        <v>45177</v>
      </c>
      <c r="J137" s="22" t="s">
        <v>148</v>
      </c>
      <c r="K137" s="22" t="s">
        <v>148</v>
      </c>
      <c r="L137" s="22" t="s">
        <v>126</v>
      </c>
      <c r="M137" s="35">
        <f>_xlfn.XLOOKUP(T_PA9[[#This Row],[CÓDIGO]],'[2]BASE DE RADICACION 2'!$A$2:$A$668,'[2]BASE DE RADICACION 2'!$V$2:$V$668)</f>
        <v>45210</v>
      </c>
      <c r="N137" s="22" t="s">
        <v>63</v>
      </c>
      <c r="O137" s="22" t="str">
        <f>_xlfn.XLOOKUP(T_PA9[[#This Row],[CÓDIGO]],'[2]BASE DE RADICACION 2'!$A$2:$A$668,'[2]BASE DE RADICACION 2'!$N$2:$N$668)</f>
        <v>Directa prestación de servicios</v>
      </c>
      <c r="P137" s="78" t="e">
        <f>_xlfn.XLOOKUP(T_PA9[[#This Row],[CÓDIGO]],'[3]BASE DE RADICACION 2'!$A$2:$A$620,'[3]BASE DE RADICACION 2'!$O$2:$O$620)</f>
        <v>#N/A</v>
      </c>
      <c r="Q137" s="78" t="e">
        <f>_xlfn.XLOOKUP(T_PA9[[#This Row],[CÓDIGO]],'[3]BASE DE RADICACION 2'!$A$2:$A$620,'[3]BASE DE RADICACION 2'!$O$2:$O$620)</f>
        <v>#N/A</v>
      </c>
      <c r="R137" s="78" t="e">
        <f>_xlfn.XLOOKUP(T_PA9[[#This Row],[CÓDIGO]],'[3]BASE DE RADICACION 2'!$A$2:$A$620,'[3]BASE DE RADICACION 2'!$O$2:$O$620)</f>
        <v>#N/A</v>
      </c>
      <c r="S137" s="78"/>
      <c r="T137" s="24" t="s">
        <v>279</v>
      </c>
    </row>
    <row r="138" spans="2:20" ht="51" x14ac:dyDescent="0.2">
      <c r="B138" s="28" t="s">
        <v>285</v>
      </c>
      <c r="C138" s="22">
        <f>_xlfn.XLOOKUP(T_PA9[[#This Row],[CÓDIGO]],'[2]BASE DE RADICACION 2'!$A$2:$A$668,'[2]BASE DE RADICACION 2'!$B$2:$B$668)</f>
        <v>536</v>
      </c>
      <c r="D138" s="22" t="str">
        <f>_xlfn.XLOOKUP(T_PA9[[#This Row],[CÓDIGO]],'[2]BASE DE RADICACION 2'!$A$2:$A$668,'[2]BASE DE RADICACION 2'!$E$2:$E$668)</f>
        <v>Solicitud de contratación Ana Beatriz Vásquez Rodríguez</v>
      </c>
      <c r="E138" s="22">
        <f>_xlfn.XLOOKUP(T_PA9[[#This Row],[CÓDIGO]],'[2]BASE DE RADICACION 2'!$A$2:$A$668,'[2]BASE DE RADICACION 2'!$F$2:$F$668)</f>
        <v>384</v>
      </c>
      <c r="F138" s="22" t="s">
        <v>167</v>
      </c>
      <c r="G138" s="22" t="s">
        <v>278</v>
      </c>
      <c r="H138" s="22" t="str">
        <f>_xlfn.XLOOKUP(T_PA9[[#This Row],[CÓDIGO]],'[2]BASE DE RADICACION 2'!$A$2:$A$668,'[2]BASE DE RADICACION 2'!$M$2:$M$668)</f>
        <v>Desarrollar productos de nuevo conocimiento que contribuyan a la generación de un protocolo de investigación para la evaluación de los efectos en salud asociados a la exposición ocupacional y ambiental en habitantes de la cuenca del rio Suratá.</v>
      </c>
      <c r="I138" s="35">
        <f>_xlfn.XLOOKUP(T_PA9[[#This Row],[CÓDIGO]],'[2]BASE DE RADICACION 2'!$A$2:$A$668,'[2]BASE DE RADICACION 2'!$C$2:$C$668)</f>
        <v>45244</v>
      </c>
      <c r="J138" s="22" t="s">
        <v>156</v>
      </c>
      <c r="K138" s="22" t="s">
        <v>156</v>
      </c>
      <c r="L138" s="22" t="s">
        <v>157</v>
      </c>
      <c r="M138" s="35">
        <f>_xlfn.XLOOKUP(T_PA9[[#This Row],[CÓDIGO]],'[2]BASE DE RADICACION 2'!$A$2:$A$668,'[2]BASE DE RADICACION 2'!$V$2:$V$668)</f>
        <v>45288</v>
      </c>
      <c r="N138" s="22" t="s">
        <v>63</v>
      </c>
      <c r="O138" s="22" t="str">
        <f>_xlfn.XLOOKUP(T_PA9[[#This Row],[CÓDIGO]],'[2]BASE DE RADICACION 2'!$A$2:$A$668,'[2]BASE DE RADICACION 2'!$N$2:$N$668)</f>
        <v>Directa prestación de servicios</v>
      </c>
      <c r="P138" s="78">
        <v>13500000</v>
      </c>
      <c r="Q138" s="78">
        <v>13500000</v>
      </c>
      <c r="R138" s="78" t="s">
        <v>150</v>
      </c>
      <c r="S138" s="78"/>
      <c r="T138" s="24" t="s">
        <v>279</v>
      </c>
    </row>
    <row r="139" spans="2:20" ht="51" x14ac:dyDescent="0.2">
      <c r="B139" s="28" t="s">
        <v>286</v>
      </c>
      <c r="C139" s="22">
        <f>_xlfn.XLOOKUP(T_PA9[[#This Row],[CÓDIGO]],'[2]BASE DE RADICACION 2'!$A$2:$A$668,'[2]BASE DE RADICACION 2'!$B$2:$B$668)</f>
        <v>537</v>
      </c>
      <c r="D139" s="22" t="str">
        <f>_xlfn.XLOOKUP(T_PA9[[#This Row],[CÓDIGO]],'[2]BASE DE RADICACION 2'!$A$2:$A$668,'[2]BASE DE RADICACION 2'!$E$2:$E$668)</f>
        <v>Solicitud de contratación Jesica Smith Rodríguez López</v>
      </c>
      <c r="E139" s="22">
        <f>_xlfn.XLOOKUP(T_PA9[[#This Row],[CÓDIGO]],'[2]BASE DE RADICACION 2'!$A$2:$A$668,'[2]BASE DE RADICACION 2'!$F$2:$F$668)</f>
        <v>384</v>
      </c>
      <c r="F139" s="22" t="s">
        <v>167</v>
      </c>
      <c r="G139" s="22" t="s">
        <v>278</v>
      </c>
      <c r="H139" s="22" t="str">
        <f>_xlfn.XLOOKUP(T_PA9[[#This Row],[CÓDIGO]],'[2]BASE DE RADICACION 2'!$A$2:$A$668,'[2]BASE DE RADICACION 2'!$M$2:$M$668)</f>
        <v>Desarrollar productos de nuevo conocimiento que contribuyan a la generación de un protocolo de investigación para la evaluación de los efectos en salud asociados a la exposición ocupacional y ambiental en habitantes de la cuenca del rio Suratá.</v>
      </c>
      <c r="I139" s="35">
        <f>_xlfn.XLOOKUP(T_PA9[[#This Row],[CÓDIGO]],'[2]BASE DE RADICACION 2'!$A$2:$A$668,'[2]BASE DE RADICACION 2'!$C$2:$C$668)</f>
        <v>45244</v>
      </c>
      <c r="J139" s="22" t="s">
        <v>156</v>
      </c>
      <c r="K139" s="22" t="s">
        <v>156</v>
      </c>
      <c r="L139" s="22" t="s">
        <v>157</v>
      </c>
      <c r="M139" s="35">
        <f>_xlfn.XLOOKUP(T_PA9[[#This Row],[CÓDIGO]],'[2]BASE DE RADICACION 2'!$A$2:$A$668,'[2]BASE DE RADICACION 2'!$V$2:$V$668)</f>
        <v>45288</v>
      </c>
      <c r="N139" s="22" t="s">
        <v>63</v>
      </c>
      <c r="O139" s="22" t="str">
        <f>_xlfn.XLOOKUP(T_PA9[[#This Row],[CÓDIGO]],'[2]BASE DE RADICACION 2'!$A$2:$A$668,'[2]BASE DE RADICACION 2'!$N$2:$N$668)</f>
        <v>Directa prestación de servicios</v>
      </c>
      <c r="P139" s="78">
        <v>13500000</v>
      </c>
      <c r="Q139" s="78">
        <v>13500000</v>
      </c>
      <c r="R139" s="78" t="s">
        <v>150</v>
      </c>
      <c r="S139" s="78"/>
      <c r="T139" s="24" t="s">
        <v>279</v>
      </c>
    </row>
    <row r="140" spans="2:20" s="32" customFormat="1" ht="63.75" hidden="1" x14ac:dyDescent="0.2">
      <c r="B140" s="28" t="s">
        <v>287</v>
      </c>
      <c r="C140" s="22">
        <f>_xlfn.XLOOKUP(T_PA9[[#This Row],[CÓDIGO]],'[2]BASE DE RADICACION 2'!$A$2:$A$668,'[2]BASE DE RADICACION 2'!$B$2:$B$668)</f>
        <v>479</v>
      </c>
      <c r="D140" s="22" t="str">
        <f>_xlfn.XLOOKUP(T_PA9[[#This Row],[CÓDIGO]],'[2]BASE DE RADICACION 2'!$A$2:$A$668,'[2]BASE DE RADICACION 2'!$E$2:$E$668)</f>
        <v>Solicitud proceso invitación cuantía menor - Acampada, Patinetas eléctricas y Cascos de seguridad</v>
      </c>
      <c r="E140" s="22">
        <f>_xlfn.XLOOKUP(T_PA9[[#This Row],[CÓDIGO]],'[2]BASE DE RADICACION 2'!$A$2:$A$668,'[2]BASE DE RADICACION 2'!$F$2:$F$668)</f>
        <v>335</v>
      </c>
      <c r="F140" s="22" t="s">
        <v>182</v>
      </c>
      <c r="G140" s="22" t="s">
        <v>188</v>
      </c>
      <c r="H140" s="22" t="str">
        <f>_xlfn.XLOOKUP(T_PA9[[#This Row],[CÓDIGO]],'[2]BASE DE RADICACION 2'!$A$2:$A$668,'[2]BASE DE RADICACION 2'!$M$2:$M$668)</f>
        <v>Adquisición de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latina.”_x000D_</v>
      </c>
      <c r="I140" s="35">
        <f>_xlfn.XLOOKUP(T_PA9[[#This Row],[CÓDIGO]],'[2]BASE DE RADICACION 2'!$A$2:$A$668,'[2]BASE DE RADICACION 2'!$C$2:$C$668)</f>
        <v>45177</v>
      </c>
      <c r="J140" s="22" t="s">
        <v>148</v>
      </c>
      <c r="K140" s="22" t="s">
        <v>148</v>
      </c>
      <c r="L140" s="22" t="s">
        <v>126</v>
      </c>
      <c r="M140" s="35">
        <f>_xlfn.XLOOKUP(T_PA9[[#This Row],[CÓDIGO]],'[2]BASE DE RADICACION 2'!$A$2:$A$668,'[2]BASE DE RADICACION 2'!$V$2:$V$668)</f>
        <v>45230</v>
      </c>
      <c r="N140" s="22" t="s">
        <v>193</v>
      </c>
      <c r="O140" s="22" t="str">
        <f>_xlfn.XLOOKUP(T_PA9[[#This Row],[CÓDIGO]],'[2]BASE DE RADICACION 2'!$A$2:$A$668,'[2]BASE DE RADICACION 2'!$N$2:$N$668)</f>
        <v>Invitación Cuantía Inferior (50)</v>
      </c>
      <c r="P140" s="78">
        <v>50000000</v>
      </c>
      <c r="Q140" s="78" t="e">
        <f>_xlfn.XLOOKUP(T_PA9[[#This Row],[CÓDIGO]],'[3]BASE DE RADICACION 2'!$A$2:$A$620,'[3]BASE DE RADICACION 2'!$O$2:$O$620)</f>
        <v>#N/A</v>
      </c>
      <c r="R140" s="78" t="e">
        <f>_xlfn.XLOOKUP(T_PA9[[#This Row],[CÓDIGO]],'[3]BASE DE RADICACION 2'!$A$2:$A$620,'[3]BASE DE RADICACION 2'!$O$2:$O$620)</f>
        <v>#N/A</v>
      </c>
      <c r="S140" s="78" t="e">
        <f>_xlfn.XLOOKUP(T_PA9[[#This Row],[CÓDIGO]],'[3]BASE DE RADICACION 2'!$A$2:$A$627,'[3]BASE DE RADICACION 2'!$W$2:$W$627)</f>
        <v>#N/A</v>
      </c>
      <c r="T140" s="24" t="s">
        <v>185</v>
      </c>
    </row>
    <row r="141" spans="2:20" s="32" customFormat="1" ht="63.75" hidden="1" x14ac:dyDescent="0.2">
      <c r="B141" s="28" t="s">
        <v>288</v>
      </c>
      <c r="C141" s="22">
        <f>_xlfn.XLOOKUP(T_PA9[[#This Row],[CÓDIGO]],'[2]BASE DE RADICACION 2'!$A$2:$A$668,'[2]BASE DE RADICACION 2'!$B$2:$B$668)</f>
        <v>507</v>
      </c>
      <c r="D141" s="22" t="str">
        <f>_xlfn.XLOOKUP(T_PA9[[#This Row],[CÓDIGO]],'[2]BASE DE RADICACION 2'!$A$2:$A$668,'[2]BASE DE RADICACION 2'!$E$2:$E$668)</f>
        <v>Solicitud de contratación Capacitación Bioinformática y filogenética</v>
      </c>
      <c r="E141" s="22">
        <f>_xlfn.XLOOKUP(T_PA9[[#This Row],[CÓDIGO]],'[2]BASE DE RADICACION 2'!$A$2:$A$668,'[2]BASE DE RADICACION 2'!$F$2:$F$668)</f>
        <v>335</v>
      </c>
      <c r="F141" s="22" t="s">
        <v>182</v>
      </c>
      <c r="G141" s="22" t="s">
        <v>188</v>
      </c>
      <c r="H141" s="22" t="str">
        <f>_xlfn.XLOOKUP(T_PA9[[#This Row],[CÓDIGO]],'[2]BASE DE RADICACION 2'!$A$2:$A$668,'[2]BASE DE RADICACION 2'!$M$2:$M$668)</f>
        <v xml:space="preserve">Prestar servicio de capacitación y/o entrenamiento en bioinformática y análisis filogenéticos, con aplicaciones para el estudio de parasitología, micobacterias, microbiología y virología. </v>
      </c>
      <c r="I141" s="35">
        <f>_xlfn.XLOOKUP(T_PA9[[#This Row],[CÓDIGO]],'[2]BASE DE RADICACION 2'!$A$2:$A$668,'[2]BASE DE RADICACION 2'!$C$2:$C$668)</f>
        <v>45201</v>
      </c>
      <c r="J141" s="22" t="s">
        <v>152</v>
      </c>
      <c r="K141" s="22" t="s">
        <v>152</v>
      </c>
      <c r="L141" s="22" t="s">
        <v>126</v>
      </c>
      <c r="M141" s="35">
        <f>_xlfn.XLOOKUP(T_PA9[[#This Row],[CÓDIGO]],'[2]BASE DE RADICACION 2'!$A$2:$A$668,'[2]BASE DE RADICACION 2'!$V$2:$V$668)</f>
        <v>45229</v>
      </c>
      <c r="N141" s="22" t="s">
        <v>63</v>
      </c>
      <c r="O141" s="22" t="str">
        <f>_xlfn.XLOOKUP(T_PA9[[#This Row],[CÓDIGO]],'[2]BASE DE RADICACION 2'!$A$2:$A$668,'[2]BASE DE RADICACION 2'!$N$2:$N$668)</f>
        <v>Directa prestación de servicios</v>
      </c>
      <c r="P141" s="78">
        <v>173000000</v>
      </c>
      <c r="Q141" s="78" t="e">
        <f>_xlfn.XLOOKUP(T_PA9[[#This Row],[CÓDIGO]],'[3]BASE DE RADICACION 2'!$A$2:$A$620,'[3]BASE DE RADICACION 2'!$O$2:$O$620)</f>
        <v>#N/A</v>
      </c>
      <c r="R141" s="78" t="e">
        <f>_xlfn.XLOOKUP(T_PA9[[#This Row],[CÓDIGO]],'[3]BASE DE RADICACION 2'!$A$2:$A$620,'[3]BASE DE RADICACION 2'!$O$2:$O$620)</f>
        <v>#N/A</v>
      </c>
      <c r="S141" s="78"/>
      <c r="T141" s="24" t="s">
        <v>185</v>
      </c>
    </row>
    <row r="142" spans="2:20" s="32" customFormat="1" ht="51" x14ac:dyDescent="0.2">
      <c r="B142" s="28" t="s">
        <v>289</v>
      </c>
      <c r="C142" s="22">
        <f>_xlfn.XLOOKUP(T_PA9[[#This Row],[CÓDIGO]],'[2]BASE DE RADICACION 2'!$A$2:$A$668,'[2]BASE DE RADICACION 2'!$B$2:$B$668)</f>
        <v>545</v>
      </c>
      <c r="D142" s="22" t="str">
        <f>_xlfn.XLOOKUP(T_PA9[[#This Row],[CÓDIGO]],'[2]BASE DE RADICACION 2'!$A$2:$A$668,'[2]BASE DE RADICACION 2'!$E$2:$E$668)</f>
        <v>Solicitud de contratación Damaris Constanza Heredia Melo</v>
      </c>
      <c r="E142" s="22" t="str">
        <f>_xlfn.XLOOKUP(T_PA9[[#This Row],[CÓDIGO]],'[2]BASE DE RADICACION 2'!$A$2:$A$668,'[2]BASE DE RADICACION 2'!$F$2:$F$668)</f>
        <v>335-372</v>
      </c>
      <c r="F142" s="22" t="s">
        <v>182</v>
      </c>
      <c r="G142" s="22" t="s">
        <v>188</v>
      </c>
      <c r="H142" s="22" t="str">
        <f>_xlfn.XLOOKUP(T_PA9[[#This Row],[CÓDIGO]],'[2]BASE DE RADICACION 2'!$A$2:$A$668,'[2]BASE DE RADICACION 2'!$M$2:$M$668)</f>
        <v xml:space="preserve">Apoyar las actividades del programa de entrenamiento en epidemiología de campo en el nivel avanzado, y las demás capacitaciones para el fortalecimiento del personal que realiza actividades de vigilancia y respuesta en salud pública. </v>
      </c>
      <c r="I142" s="35">
        <f>_xlfn.XLOOKUP(T_PA9[[#This Row],[CÓDIGO]],'[2]BASE DE RADICACION 2'!$A$2:$A$668,'[2]BASE DE RADICACION 2'!$C$2:$C$668)</f>
        <v>45251</v>
      </c>
      <c r="J142" s="22" t="s">
        <v>148</v>
      </c>
      <c r="K142" s="22" t="s">
        <v>156</v>
      </c>
      <c r="L142" s="22" t="s">
        <v>126</v>
      </c>
      <c r="M142" s="35">
        <f>_xlfn.XLOOKUP(T_PA9[[#This Row],[CÓDIGO]],'[2]BASE DE RADICACION 2'!$A$2:$A$668,'[2]BASE DE RADICACION 2'!$V$2:$V$668)</f>
        <v>45270</v>
      </c>
      <c r="N142" s="22" t="s">
        <v>63</v>
      </c>
      <c r="O142" s="22" t="str">
        <f>_xlfn.XLOOKUP(T_PA9[[#This Row],[CÓDIGO]],'[2]BASE DE RADICACION 2'!$A$2:$A$668,'[2]BASE DE RADICACION 2'!$N$2:$N$668)</f>
        <v>Directa prestación de servicios</v>
      </c>
      <c r="P142" s="78">
        <v>220000000</v>
      </c>
      <c r="Q142" s="78">
        <v>86870000</v>
      </c>
      <c r="R142" s="78">
        <v>86870000</v>
      </c>
      <c r="S142" s="78"/>
      <c r="T142" s="24" t="s">
        <v>185</v>
      </c>
    </row>
    <row r="143" spans="2:20" s="32" customFormat="1" ht="56.25" customHeight="1" x14ac:dyDescent="0.2">
      <c r="B143" s="28" t="s">
        <v>290</v>
      </c>
      <c r="C143" s="22">
        <f>_xlfn.XLOOKUP(T_PA9[[#This Row],[CÓDIGO]],'[2]BASE DE RADICACION 2'!$A$2:$A$668,'[2]BASE DE RADICACION 2'!$B$2:$B$668)</f>
        <v>568</v>
      </c>
      <c r="D143" s="22" t="str">
        <f>_xlfn.XLOOKUP(T_PA9[[#This Row],[CÓDIGO]],'[2]BASE DE RADICACION 2'!$A$2:$A$668,'[2]BASE DE RADICACION 2'!$E$2:$E$668)</f>
        <v>Solicitud cotización por ciencia y tecnologia - Modernización Aulas</v>
      </c>
      <c r="E143" s="22" t="str">
        <f>_xlfn.XLOOKUP(T_PA9[[#This Row],[CÓDIGO]],'[2]BASE DE RADICACION 2'!$A$2:$A$668,'[2]BASE DE RADICACION 2'!$F$2:$F$668)</f>
        <v>335-372</v>
      </c>
      <c r="F143" s="22" t="s">
        <v>182</v>
      </c>
      <c r="G143" s="22" t="s">
        <v>188</v>
      </c>
      <c r="H143" s="22" t="s">
        <v>291</v>
      </c>
      <c r="I143" s="35">
        <f>_xlfn.XLOOKUP(T_PA9[[#This Row],[CÓDIGO]],'[2]BASE DE RADICACION 2'!$A$2:$A$668,'[2]BASE DE RADICACION 2'!$C$2:$C$668)</f>
        <v>45267</v>
      </c>
      <c r="J143" s="22" t="s">
        <v>152</v>
      </c>
      <c r="K143" s="22" t="s">
        <v>282</v>
      </c>
      <c r="L143" s="22" t="s">
        <v>157</v>
      </c>
      <c r="M143" s="35">
        <f>_xlfn.XLOOKUP(T_PA9[[#This Row],[CÓDIGO]],'[2]BASE DE RADICACION 2'!$A$2:$A$668,'[2]BASE DE RADICACION 2'!$V$2:$V$668)</f>
        <v>0</v>
      </c>
      <c r="N143" s="22" t="s">
        <v>525</v>
      </c>
      <c r="O143" s="22" t="str">
        <f>_xlfn.XLOOKUP(T_PA9[[#This Row],[CÓDIGO]],'[2]BASE DE RADICACION 2'!$A$2:$A$668,'[2]BASE DE RADICACION 2'!$N$2:$N$668)</f>
        <v>Cotización</v>
      </c>
      <c r="P143" s="78">
        <v>220000000</v>
      </c>
      <c r="Q143" s="78">
        <v>200000000</v>
      </c>
      <c r="R143" s="78" t="s">
        <v>150</v>
      </c>
      <c r="S143" s="78"/>
      <c r="T143" s="24" t="s">
        <v>185</v>
      </c>
    </row>
    <row r="144" spans="2:20" s="32" customFormat="1" ht="76.5" hidden="1" x14ac:dyDescent="0.2">
      <c r="B144" s="28" t="s">
        <v>292</v>
      </c>
      <c r="C144" s="22">
        <f>_xlfn.XLOOKUP(T_PA9[[#This Row],[CÓDIGO]],'[2]BASE DE RADICACION 2'!$A$2:$A$668,'[2]BASE DE RADICACION 2'!$B$2:$B$668)</f>
        <v>474</v>
      </c>
      <c r="D144" s="22" t="str">
        <f>_xlfn.XLOOKUP(T_PA9[[#This Row],[CÓDIGO]],'[2]BASE DE RADICACION 2'!$A$2:$A$668,'[2]BASE DE RADICACION 2'!$E$2:$E$668)</f>
        <v>Solicitud contrato interadministrativo SOCIEDAD TEQUENDAMA SA</v>
      </c>
      <c r="E144" s="22">
        <f>_xlfn.XLOOKUP(T_PA9[[#This Row],[CÓDIGO]],'[2]BASE DE RADICACION 2'!$A$2:$A$668,'[2]BASE DE RADICACION 2'!$F$2:$F$668)</f>
        <v>335</v>
      </c>
      <c r="F144" s="22" t="s">
        <v>182</v>
      </c>
      <c r="G144" s="22" t="s">
        <v>188</v>
      </c>
      <c r="H144" s="22" t="str">
        <f>_xlfn.XLOOKUP(T_PA9[[#This Row],[CÓDIGO]],'[2]BASE DE RADICACION 2'!$A$2:$A$668,'[2]BASE DE RADICACION 2'!$M$2:$M$668)</f>
        <v>Contratar los servicios que permitan a la Dirección de Vigilancia y Análisis del Riesgo en Salud pública, llevar a cabo los eventos de divulgación tecnológica tales como; cursos, encuentros, eventos y trabajos de campo, mediante la convergencia de expertos, estudiantes, profesionales y actores con enfoque en temas de salud pública, para mantener el posicionamiento a nivel nacional e internacional.</v>
      </c>
      <c r="I144" s="35">
        <f>_xlfn.XLOOKUP(T_PA9[[#This Row],[CÓDIGO]],'[2]BASE DE RADICACION 2'!$A$2:$A$668,'[2]BASE DE RADICACION 2'!$C$2:$C$668)</f>
        <v>45176</v>
      </c>
      <c r="J144" s="22" t="s">
        <v>148</v>
      </c>
      <c r="K144" s="22" t="s">
        <v>148</v>
      </c>
      <c r="L144" s="22" t="s">
        <v>126</v>
      </c>
      <c r="M144" s="35">
        <f>_xlfn.XLOOKUP(T_PA9[[#This Row],[CÓDIGO]],'[2]BASE DE RADICACION 2'!$A$2:$A$668,'[2]BASE DE RADICACION 2'!$V$2:$V$668)</f>
        <v>45219</v>
      </c>
      <c r="N144" s="22" t="s">
        <v>293</v>
      </c>
      <c r="O144" s="22" t="str">
        <f>_xlfn.XLOOKUP(T_PA9[[#This Row],[CÓDIGO]],'[2]BASE DE RADICACION 2'!$A$2:$A$668,'[2]BASE DE RADICACION 2'!$N$2:$N$668)</f>
        <v>Directa por Interadministrativo</v>
      </c>
      <c r="P144" s="78">
        <v>890000000</v>
      </c>
      <c r="Q144" s="78" t="e">
        <f>_xlfn.XLOOKUP(T_PA9[[#This Row],[CÓDIGO]],'[3]BASE DE RADICACION 2'!$A$2:$A$620,'[3]BASE DE RADICACION 2'!$O$2:$O$620)</f>
        <v>#N/A</v>
      </c>
      <c r="R144" s="78" t="e">
        <f>_xlfn.XLOOKUP(T_PA9[[#This Row],[CÓDIGO]],'[3]BASE DE RADICACION 2'!$A$2:$A$620,'[3]BASE DE RADICACION 2'!$O$2:$O$620)</f>
        <v>#N/A</v>
      </c>
      <c r="S144" s="78"/>
      <c r="T144" s="24" t="s">
        <v>185</v>
      </c>
    </row>
    <row r="145" spans="2:20" s="32" customFormat="1" ht="102" x14ac:dyDescent="0.2">
      <c r="B145" s="28" t="s">
        <v>294</v>
      </c>
      <c r="C145" s="22">
        <f>_xlfn.XLOOKUP(T_PA9[[#This Row],[CÓDIGO]],'[2]BASE DE RADICACION 2'!$A$2:$A$668,'[2]BASE DE RADICACION 2'!$B$2:$B$668)</f>
        <v>548</v>
      </c>
      <c r="D145" s="22" t="str">
        <f>_xlfn.XLOOKUP(T_PA9[[#This Row],[CÓDIGO]],'[2]BASE DE RADICACION 2'!$A$2:$A$668,'[2]BASE DE RADICACION 2'!$E$2:$E$668)</f>
        <v>Solicitud cotización por ciencia y tecnologia - Editorial</v>
      </c>
      <c r="E145" s="22" t="str">
        <f>_xlfn.XLOOKUP(T_PA9[[#This Row],[CÓDIGO]],'[2]BASE DE RADICACION 2'!$A$2:$A$668,'[2]BASE DE RADICACION 2'!$F$2:$F$668)</f>
        <v>335-372</v>
      </c>
      <c r="F145" s="22" t="s">
        <v>182</v>
      </c>
      <c r="G145" s="22" t="s">
        <v>188</v>
      </c>
      <c r="H145" s="22" t="str">
        <f>_xlfn.XLOOKUP(T_PA9[[#This Row],[CÓDIGO]],'[2]BASE DE RADICACION 2'!$A$2:$A$668,'[2]BASE DE RADICACION 2'!$M$2:$M$668)</f>
        <v>Prestar el servicio de publicación, divulgación y editorial integral que comprenda la edición, corrección de estilo, diseño, diagramación y acompañamiento editorial para la elaboración de los materiales que apoyen la difusión de resultados de las actividades relacionadas con la vigilancia comunitaria, enmarcadas dentro del proyecto de ciencia, tecnología e innovación encaminado dar respuesta a las emergencias de salud pública, posicionando al INS como centro de excelencia para américa latina.</v>
      </c>
      <c r="I145" s="35">
        <f>_xlfn.XLOOKUP(T_PA9[[#This Row],[CÓDIGO]],'[2]BASE DE RADICACION 2'!$A$2:$A$668,'[2]BASE DE RADICACION 2'!$C$2:$C$668)</f>
        <v>45254</v>
      </c>
      <c r="J145" s="22" t="s">
        <v>156</v>
      </c>
      <c r="K145" s="22" t="s">
        <v>156</v>
      </c>
      <c r="L145" s="22" t="s">
        <v>157</v>
      </c>
      <c r="M145" s="35">
        <f>_xlfn.XLOOKUP(T_PA9[[#This Row],[CÓDIGO]],'[2]BASE DE RADICACION 2'!$A$2:$A$668,'[2]BASE DE RADICACION 2'!$V$2:$V$668)</f>
        <v>45309</v>
      </c>
      <c r="N145" s="22" t="s">
        <v>525</v>
      </c>
      <c r="O145" s="22" t="str">
        <f>_xlfn.XLOOKUP(T_PA9[[#This Row],[CÓDIGO]],'[2]BASE DE RADICACION 2'!$A$2:$A$668,'[2]BASE DE RADICACION 2'!$N$2:$N$668)</f>
        <v>Invitación privada</v>
      </c>
      <c r="P145" s="78">
        <v>88000000</v>
      </c>
      <c r="Q145" s="78">
        <v>88609102</v>
      </c>
      <c r="R145" s="78" t="s">
        <v>150</v>
      </c>
      <c r="S145" s="78"/>
      <c r="T145" s="24" t="s">
        <v>185</v>
      </c>
    </row>
    <row r="146" spans="2:20" s="32" customFormat="1" ht="102" hidden="1" x14ac:dyDescent="0.2">
      <c r="B146" s="28" t="s">
        <v>295</v>
      </c>
      <c r="C146" s="22">
        <f>_xlfn.XLOOKUP(T_PA9[[#This Row],[CÓDIGO]],'[2]BASE DE RADICACION 2'!$A$2:$A$668,'[2]BASE DE RADICACION 2'!$B$2:$B$668)</f>
        <v>421</v>
      </c>
      <c r="D146" s="22" t="str">
        <f>_xlfn.XLOOKUP(T_PA9[[#This Row],[CÓDIGO]],'[2]BASE DE RADICACION 2'!$A$2:$A$668,'[2]BASE DE RADICACION 2'!$E$2:$E$668)</f>
        <v>Solicitud de contratación Aula Virtual - Universidad Distrital</v>
      </c>
      <c r="E146" s="22">
        <f>_xlfn.XLOOKUP(T_PA9[[#This Row],[CÓDIGO]],'[2]BASE DE RADICACION 2'!$A$2:$A$668,'[2]BASE DE RADICACION 2'!$F$2:$F$668)</f>
        <v>335</v>
      </c>
      <c r="F146" s="22" t="s">
        <v>182</v>
      </c>
      <c r="G146" s="22" t="s">
        <v>188</v>
      </c>
      <c r="H146" s="22" t="str">
        <f>_xlfn.XLOOKUP(T_PA9[[#This Row],[CÓDIGO]],'[2]BASE DE RADICACION 2'!$A$2:$A$668,'[2]BASE DE RADICACION 2'!$M$2:$M$668)</f>
        <v>Prestar servicios para el desarrollo e implementación de una plataforma LMS MULTI-LEARNING, para la gestión de usuarios, cursos y certificaciones en el marco del proceso de transformación digital del INS, según requerimiento de la Dirección de Vigilancia y Análisis de Riesgo DVARSP. alineada con la ejecución el proyecto “Sostenibilidad de la etapa desarrollo del Instituto Nacional de Salud de Colombia en respuesta a emergencias de salud pública y su desarrollo como centro de excelencia para américa latina.”</v>
      </c>
      <c r="I146" s="35">
        <f>_xlfn.XLOOKUP(T_PA9[[#This Row],[CÓDIGO]],'[2]BASE DE RADICACION 2'!$A$2:$A$668,'[2]BASE DE RADICACION 2'!$C$2:$C$668)</f>
        <v>45106</v>
      </c>
      <c r="J146" s="22" t="s">
        <v>152</v>
      </c>
      <c r="K146" s="22" t="s">
        <v>144</v>
      </c>
      <c r="L146" s="22" t="s">
        <v>126</v>
      </c>
      <c r="M146" s="35">
        <f>_xlfn.XLOOKUP(T_PA9[[#This Row],[CÓDIGO]],'[2]BASE DE RADICACION 2'!$A$2:$A$668,'[2]BASE DE RADICACION 2'!$V$2:$V$668)</f>
        <v>45142</v>
      </c>
      <c r="N146" s="22" t="s">
        <v>63</v>
      </c>
      <c r="O146" s="22" t="str">
        <f>_xlfn.XLOOKUP(T_PA9[[#This Row],[CÓDIGO]],'[2]BASE DE RADICACION 2'!$A$2:$A$668,'[2]BASE DE RADICACION 2'!$N$2:$N$668)</f>
        <v>Directa prestación de servicios</v>
      </c>
      <c r="P146" s="78">
        <v>316000000</v>
      </c>
      <c r="Q146" s="78">
        <v>318870136.48000002</v>
      </c>
      <c r="R146" s="78">
        <v>318870136.48000002</v>
      </c>
      <c r="S146" s="78"/>
      <c r="T146" s="24" t="s">
        <v>185</v>
      </c>
    </row>
    <row r="147" spans="2:20" s="32" customFormat="1" ht="41.25" customHeight="1" x14ac:dyDescent="0.2">
      <c r="B147" s="28" t="s">
        <v>296</v>
      </c>
      <c r="C147" s="22">
        <f>_xlfn.XLOOKUP(T_PA9[[#This Row],[CÓDIGO]],'[2]BASE DE RADICACION 2'!$A$2:$A$668,'[2]BASE DE RADICACION 2'!$B$2:$B$668)</f>
        <v>558</v>
      </c>
      <c r="D147" s="22" t="str">
        <f>_xlfn.XLOOKUP(T_PA9[[#This Row],[CÓDIGO]],'[2]BASE DE RADICACION 2'!$A$2:$A$668,'[2]BASE DE RADICACION 2'!$E$2:$E$668)</f>
        <v>Solicitud cotización por ciencia y tecnologia - Infraestructura Tecnológica</v>
      </c>
      <c r="E147" s="22">
        <f>_xlfn.XLOOKUP(T_PA9[[#This Row],[CÓDIGO]],'[2]BASE DE RADICACION 2'!$A$2:$A$668,'[2]BASE DE RADICACION 2'!$F$2:$F$668)</f>
        <v>335</v>
      </c>
      <c r="F147" s="22" t="s">
        <v>182</v>
      </c>
      <c r="G147" s="22" t="s">
        <v>188</v>
      </c>
      <c r="H147" s="22" t="s">
        <v>297</v>
      </c>
      <c r="I147" s="35">
        <f>_xlfn.XLOOKUP(T_PA9[[#This Row],[CÓDIGO]],'[2]BASE DE RADICACION 2'!$A$2:$A$668,'[2]BASE DE RADICACION 2'!$C$2:$C$668)</f>
        <v>45257</v>
      </c>
      <c r="J147" s="22" t="s">
        <v>152</v>
      </c>
      <c r="K147" s="22" t="s">
        <v>156</v>
      </c>
      <c r="L147" s="22" t="s">
        <v>157</v>
      </c>
      <c r="M147" s="35">
        <f>_xlfn.XLOOKUP(T_PA9[[#This Row],[CÓDIGO]],'[2]BASE DE RADICACION 2'!$A$2:$A$668,'[2]BASE DE RADICACION 2'!$V$2:$V$668)</f>
        <v>0</v>
      </c>
      <c r="N147" s="22" t="s">
        <v>525</v>
      </c>
      <c r="O147" s="22" t="str">
        <f>_xlfn.XLOOKUP(T_PA9[[#This Row],[CÓDIGO]],'[2]BASE DE RADICACION 2'!$A$2:$A$668,'[2]BASE DE RADICACION 2'!$N$2:$N$668)</f>
        <v>Cotización</v>
      </c>
      <c r="P147" s="78">
        <v>1477000000</v>
      </c>
      <c r="Q147" s="78">
        <v>2754468569</v>
      </c>
      <c r="R147" s="78" t="s">
        <v>150</v>
      </c>
      <c r="S147" s="78"/>
      <c r="T147" s="24" t="s">
        <v>185</v>
      </c>
    </row>
    <row r="148" spans="2:20" s="32" customFormat="1" ht="51" x14ac:dyDescent="0.2">
      <c r="B148" s="28" t="s">
        <v>298</v>
      </c>
      <c r="C148" s="22">
        <f>_xlfn.XLOOKUP(T_PA9[[#This Row],[CÓDIGO]],'[2]BASE DE RADICACION 2'!$A$2:$A$668,'[2]BASE DE RADICACION 2'!$B$2:$B$668)</f>
        <v>541</v>
      </c>
      <c r="D148" s="22" t="str">
        <f>_xlfn.XLOOKUP(T_PA9[[#This Row],[CÓDIGO]],'[2]BASE DE RADICACION 2'!$A$2:$A$668,'[2]BASE DE RADICACION 2'!$E$2:$E$668)</f>
        <v>Solicitud cotización por ciencia y tecnologia - Equipos de realidad virtual y gamificación</v>
      </c>
      <c r="E148" s="22" t="str">
        <f>_xlfn.XLOOKUP(T_PA9[[#This Row],[CÓDIGO]],'[2]BASE DE RADICACION 2'!$A$2:$A$668,'[2]BASE DE RADICACION 2'!$F$2:$F$668)</f>
        <v>335-372</v>
      </c>
      <c r="F148" s="22" t="s">
        <v>182</v>
      </c>
      <c r="G148" s="22" t="s">
        <v>188</v>
      </c>
      <c r="H148" s="22" t="str">
        <f>_xlfn.XLOOKUP(T_PA9[[#This Row],[CÓDIGO]],'[2]BASE DE RADICACION 2'!$A$2:$A$668,'[2]BASE DE RADICACION 2'!$M$2:$M$668)</f>
        <v>Implementar entornos y herramientas inmersivas e interactivas de realidad virtual y gamificación, que apoyen el entrenamiento de los agentes que realizan la vigilancia y respuesta en salud publica a nivel nacional, subnacional o en la región de las américas.</v>
      </c>
      <c r="I148" s="35">
        <f>_xlfn.XLOOKUP(T_PA9[[#This Row],[CÓDIGO]],'[2]BASE DE RADICACION 2'!$A$2:$A$668,'[2]BASE DE RADICACION 2'!$C$2:$C$668)</f>
        <v>45251</v>
      </c>
      <c r="J148" s="22" t="s">
        <v>152</v>
      </c>
      <c r="K148" s="22" t="s">
        <v>156</v>
      </c>
      <c r="L148" s="22" t="s">
        <v>157</v>
      </c>
      <c r="M148" s="35">
        <f>_xlfn.XLOOKUP(T_PA9[[#This Row],[CÓDIGO]],'[2]BASE DE RADICACION 2'!$A$2:$A$668,'[2]BASE DE RADICACION 2'!$V$2:$V$668)</f>
        <v>45288</v>
      </c>
      <c r="N148" s="22" t="s">
        <v>525</v>
      </c>
      <c r="O148" s="22" t="str">
        <f>_xlfn.XLOOKUP(T_PA9[[#This Row],[CÓDIGO]],'[2]BASE DE RADICACION 2'!$A$2:$A$668,'[2]BASE DE RADICACION 2'!$N$2:$N$668)</f>
        <v>Directa por Ciencia y Tecnología</v>
      </c>
      <c r="P148" s="78">
        <v>390000000</v>
      </c>
      <c r="Q148" s="78">
        <v>300000000</v>
      </c>
      <c r="R148" s="78" t="s">
        <v>150</v>
      </c>
      <c r="S148" s="78"/>
      <c r="T148" s="24" t="s">
        <v>185</v>
      </c>
    </row>
    <row r="149" spans="2:20" s="32" customFormat="1" ht="51" hidden="1" customHeight="1" x14ac:dyDescent="0.2">
      <c r="B149" s="28" t="s">
        <v>299</v>
      </c>
      <c r="C149" s="22">
        <f>_xlfn.XLOOKUP(T_PA9[[#This Row],[CÓDIGO]],'[2]BASE DE RADICACION 2'!$A$2:$A$668,'[2]BASE DE RADICACION 2'!$B$2:$B$668)</f>
        <v>471</v>
      </c>
      <c r="D149" s="22" t="str">
        <f>_xlfn.XLOOKUP(T_PA9[[#This Row],[CÓDIGO]],'[2]BASE DE RADICACION 2'!$A$2:$A$668,'[2]BASE DE RADICACION 2'!$E$2:$E$668)</f>
        <v>Solicitud de contratación Andrés Jehu Holguín Acevedo</v>
      </c>
      <c r="E149" s="22">
        <f>_xlfn.XLOOKUP(T_PA9[[#This Row],[CÓDIGO]],'[2]BASE DE RADICACION 2'!$A$2:$A$668,'[2]BASE DE RADICACION 2'!$F$2:$F$668)</f>
        <v>335</v>
      </c>
      <c r="F149" s="22" t="s">
        <v>182</v>
      </c>
      <c r="G149" s="22" t="s">
        <v>188</v>
      </c>
      <c r="H149" s="22" t="str">
        <f>_xlfn.XLOOKUP(T_PA9[[#This Row],[CÓDIGO]],'[2]BASE DE RADICACION 2'!$A$2:$A$668,'[2]BASE DE RADICACION 2'!$M$2:$M$668)</f>
        <v xml:space="preserve"> Brindar sus servicios profesionales para estandarizar, construir y consolidar las bases de datos y tableros de control que aporten al desarrollo de la integración de información eventos de enfermedades transmisibles endoepidémicas.</v>
      </c>
      <c r="I149" s="35">
        <f>_xlfn.XLOOKUP(T_PA9[[#This Row],[CÓDIGO]],'[2]BASE DE RADICACION 2'!$A$2:$A$668,'[2]BASE DE RADICACION 2'!$C$2:$C$668)</f>
        <v>45174</v>
      </c>
      <c r="J149" s="22" t="s">
        <v>148</v>
      </c>
      <c r="K149" s="22" t="s">
        <v>148</v>
      </c>
      <c r="L149" s="22" t="s">
        <v>126</v>
      </c>
      <c r="M149" s="35">
        <f>_xlfn.XLOOKUP(T_PA9[[#This Row],[CÓDIGO]],'[2]BASE DE RADICACION 2'!$A$2:$A$668,'[2]BASE DE RADICACION 2'!$V$2:$V$668)</f>
        <v>45184</v>
      </c>
      <c r="N149" s="22" t="s">
        <v>63</v>
      </c>
      <c r="O149" s="22" t="str">
        <f>_xlfn.XLOOKUP(T_PA9[[#This Row],[CÓDIGO]],'[2]BASE DE RADICACION 2'!$A$2:$A$668,'[2]BASE DE RADICACION 2'!$N$2:$N$668)</f>
        <v>Directa prestación de servicios</v>
      </c>
      <c r="P149" s="78" t="e">
        <f>_xlfn.XLOOKUP(T_PA9[[#This Row],[CÓDIGO]],'[3]BASE DE RADICACION 2'!$A$2:$A$620,'[3]BASE DE RADICACION 2'!$O$2:$O$620)</f>
        <v>#N/A</v>
      </c>
      <c r="Q149" s="78" t="e">
        <f>_xlfn.XLOOKUP(T_PA9[[#This Row],[CÓDIGO]],'[3]BASE DE RADICACION 2'!$A$2:$A$620,'[3]BASE DE RADICACION 2'!$O$2:$O$620)</f>
        <v>#N/A</v>
      </c>
      <c r="R149" s="78" t="e">
        <f>_xlfn.XLOOKUP(T_PA9[[#This Row],[CÓDIGO]],'[3]BASE DE RADICACION 2'!$A$2:$A$620,'[3]BASE DE RADICACION 2'!$O$2:$O$620)</f>
        <v>#N/A</v>
      </c>
      <c r="S149" s="78"/>
      <c r="T149" s="24" t="s">
        <v>185</v>
      </c>
    </row>
    <row r="150" spans="2:20" s="32" customFormat="1" ht="38.25" hidden="1" customHeight="1" x14ac:dyDescent="0.2">
      <c r="B150" s="28" t="s">
        <v>300</v>
      </c>
      <c r="C150" s="22">
        <f>_xlfn.XLOOKUP(T_PA9[[#This Row],[CÓDIGO]],'[2]BASE DE RADICACION 2'!$A$2:$A$668,'[2]BASE DE RADICACION 2'!$B$2:$B$668)</f>
        <v>489</v>
      </c>
      <c r="D150" s="22" t="str">
        <f>_xlfn.XLOOKUP(T_PA9[[#This Row],[CÓDIGO]],'[2]BASE DE RADICACION 2'!$A$2:$A$668,'[2]BASE DE RADICACION 2'!$E$2:$E$668)</f>
        <v>Solicitud de contratación Juliana Vanessa Rincon Lopez</v>
      </c>
      <c r="E150" s="22">
        <f>_xlfn.XLOOKUP(T_PA9[[#This Row],[CÓDIGO]],'[2]BASE DE RADICACION 2'!$A$2:$A$668,'[2]BASE DE RADICACION 2'!$F$2:$F$668)</f>
        <v>335</v>
      </c>
      <c r="F150" s="22" t="s">
        <v>182</v>
      </c>
      <c r="G150" s="22" t="s">
        <v>188</v>
      </c>
      <c r="H150" s="22" t="str">
        <f>_xlfn.XLOOKUP(T_PA9[[#This Row],[CÓDIGO]],'[2]BASE DE RADICACION 2'!$A$2:$A$668,'[2]BASE DE RADICACION 2'!$M$2:$M$668)</f>
        <v>Prestar sus servicios profesionales para fortalecer la vigilancia de eventos sindrómicos e identificación de alertas tempranas desde una visión comunitaria en salud pública.</v>
      </c>
      <c r="I150" s="35">
        <f>_xlfn.XLOOKUP(T_PA9[[#This Row],[CÓDIGO]],'[2]BASE DE RADICACION 2'!$A$2:$A$668,'[2]BASE DE RADICACION 2'!$C$2:$C$668)</f>
        <v>45180</v>
      </c>
      <c r="J150" s="22" t="s">
        <v>148</v>
      </c>
      <c r="K150" s="22" t="s">
        <v>148</v>
      </c>
      <c r="L150" s="22" t="s">
        <v>126</v>
      </c>
      <c r="M150" s="35">
        <f>_xlfn.XLOOKUP(T_PA9[[#This Row],[CÓDIGO]],'[2]BASE DE RADICACION 2'!$A$2:$A$668,'[2]BASE DE RADICACION 2'!$V$2:$V$668)</f>
        <v>45188</v>
      </c>
      <c r="N150" s="22" t="s">
        <v>63</v>
      </c>
      <c r="O150" s="22" t="str">
        <f>_xlfn.XLOOKUP(T_PA9[[#This Row],[CÓDIGO]],'[2]BASE DE RADICACION 2'!$A$2:$A$668,'[2]BASE DE RADICACION 2'!$N$2:$N$668)</f>
        <v>Directa prestación de servicios</v>
      </c>
      <c r="P150" s="78" t="e">
        <f>_xlfn.XLOOKUP(T_PA9[[#This Row],[CÓDIGO]],'[3]BASE DE RADICACION 2'!$A$2:$A$620,'[3]BASE DE RADICACION 2'!$O$2:$O$620)</f>
        <v>#N/A</v>
      </c>
      <c r="Q150" s="78" t="e">
        <f>_xlfn.XLOOKUP(T_PA9[[#This Row],[CÓDIGO]],'[3]BASE DE RADICACION 2'!$A$2:$A$620,'[3]BASE DE RADICACION 2'!$O$2:$O$620)</f>
        <v>#N/A</v>
      </c>
      <c r="R150" s="78" t="e">
        <f>_xlfn.XLOOKUP(T_PA9[[#This Row],[CÓDIGO]],'[3]BASE DE RADICACION 2'!$A$2:$A$620,'[3]BASE DE RADICACION 2'!$O$2:$O$620)</f>
        <v>#N/A</v>
      </c>
      <c r="S150" s="78"/>
      <c r="T150" s="24" t="s">
        <v>185</v>
      </c>
    </row>
    <row r="151" spans="2:20" s="32" customFormat="1" ht="76.5" hidden="1" customHeight="1" x14ac:dyDescent="0.2">
      <c r="B151" s="28" t="s">
        <v>301</v>
      </c>
      <c r="C151" s="22">
        <f>_xlfn.XLOOKUP(T_PA9[[#This Row],[CÓDIGO]],'[2]BASE DE RADICACION 2'!$A$2:$A$668,'[2]BASE DE RADICACION 2'!$B$2:$B$668)</f>
        <v>467</v>
      </c>
      <c r="D151" s="22" t="str">
        <f>_xlfn.XLOOKUP(T_PA9[[#This Row],[CÓDIGO]],'[2]BASE DE RADICACION 2'!$A$2:$A$668,'[2]BASE DE RADICACION 2'!$E$2:$E$668)</f>
        <v xml:space="preserve">Solicitud proceso invitación cuantía menor - Adquisición de mobiliario </v>
      </c>
      <c r="E151" s="22" t="str">
        <f>_xlfn.XLOOKUP(T_PA9[[#This Row],[CÓDIGO]],'[2]BASE DE RADICACION 2'!$A$2:$A$668,'[2]BASE DE RADICACION 2'!$F$2:$F$668)</f>
        <v>335-372</v>
      </c>
      <c r="F151" s="22" t="s">
        <v>182</v>
      </c>
      <c r="G151" s="22" t="s">
        <v>188</v>
      </c>
      <c r="H151" s="22" t="str">
        <f>_xlfn.XLOOKUP(T_PA9[[#This Row],[CÓDIGO]],'[2]BASE DE RADICACION 2'!$A$2:$A$668,'[2]BASE DE RADICACION 2'!$M$2:$M$668)</f>
        <v>Adquisición y puesta en funcionamiento de puestos de trabajo, mobiliarios, puerta en vidrio templado y tomas dobles desplegables de corriente eléctrica para la ejecución del proyecto “Sostenibilidad de la etapa desarrollo del Instituto Nacional de Salud de Colombia en respuesta a emergencias de salud pública y su desarrollo como centro de excelencia para américa latina”.</v>
      </c>
      <c r="I151" s="35">
        <f>_xlfn.XLOOKUP(T_PA9[[#This Row],[CÓDIGO]],'[2]BASE DE RADICACION 2'!$A$2:$A$668,'[2]BASE DE RADICACION 2'!$C$2:$C$668)</f>
        <v>45174</v>
      </c>
      <c r="J151" s="22" t="s">
        <v>148</v>
      </c>
      <c r="K151" s="22" t="s">
        <v>148</v>
      </c>
      <c r="L151" s="22" t="s">
        <v>126</v>
      </c>
      <c r="M151" s="35">
        <f>_xlfn.XLOOKUP(T_PA9[[#This Row],[CÓDIGO]],'[2]BASE DE RADICACION 2'!$A$2:$A$668,'[2]BASE DE RADICACION 2'!$V$2:$V$668)</f>
        <v>45270</v>
      </c>
      <c r="N151" s="22" t="s">
        <v>193</v>
      </c>
      <c r="O151" s="22" t="str">
        <f>_xlfn.XLOOKUP(T_PA9[[#This Row],[CÓDIGO]],'[2]BASE DE RADICACION 2'!$A$2:$A$668,'[2]BASE DE RADICACION 2'!$N$2:$N$668)</f>
        <v>Invitación privada</v>
      </c>
      <c r="P151" s="78" t="e">
        <f>_xlfn.XLOOKUP(T_PA9[[#This Row],[CÓDIGO]],'[3]BASE DE RADICACION 2'!$A$2:$A$620,'[3]BASE DE RADICACION 2'!$O$2:$O$620)</f>
        <v>#N/A</v>
      </c>
      <c r="Q151" s="78" t="e">
        <f>_xlfn.XLOOKUP(T_PA9[[#This Row],[CÓDIGO]],'[3]BASE DE RADICACION 2'!$A$2:$A$620,'[3]BASE DE RADICACION 2'!$O$2:$O$620)</f>
        <v>#N/A</v>
      </c>
      <c r="R151" s="78" t="e">
        <f>_xlfn.XLOOKUP(T_PA9[[#This Row],[CÓDIGO]],'[3]BASE DE RADICACION 2'!$A$2:$A$620,'[3]BASE DE RADICACION 2'!$O$2:$O$620)</f>
        <v>#N/A</v>
      </c>
      <c r="S151" s="78"/>
      <c r="T151" s="24" t="s">
        <v>185</v>
      </c>
    </row>
    <row r="152" spans="2:20" s="32" customFormat="1" ht="90" hidden="1" customHeight="1" x14ac:dyDescent="0.2">
      <c r="B152" s="28" t="s">
        <v>302</v>
      </c>
      <c r="C152" s="22">
        <f>_xlfn.XLOOKUP(T_PA9[[#This Row],[CÓDIGO]],'[2]BASE DE RADICACION 2'!$A$2:$A$668,'[2]BASE DE RADICACION 2'!$B$2:$B$668)</f>
        <v>492</v>
      </c>
      <c r="D152" s="22" t="str">
        <f>_xlfn.XLOOKUP(T_PA9[[#This Row],[CÓDIGO]],'[2]BASE DE RADICACION 2'!$A$2:$A$668,'[2]BASE DE RADICACION 2'!$E$2:$E$668)</f>
        <v>Solicitud de contratación Yuri Andrea Vargas Martinez</v>
      </c>
      <c r="E152" s="22">
        <f>_xlfn.XLOOKUP(T_PA9[[#This Row],[CÓDIGO]],'[2]BASE DE RADICACION 2'!$A$2:$A$668,'[2]BASE DE RADICACION 2'!$F$2:$F$668)</f>
        <v>335</v>
      </c>
      <c r="F152" s="22" t="s">
        <v>182</v>
      </c>
      <c r="G152" s="22" t="s">
        <v>188</v>
      </c>
      <c r="H152" s="22" t="str">
        <f>_xlfn.XLOOKUP(T_PA9[[#This Row],[CÓDIGO]],'[2]BASE DE RADICACION 2'!$A$2:$A$668,'[2]BASE DE RADICACION 2'!$M$2:$M$668)</f>
        <v xml:space="preserve">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
</v>
      </c>
      <c r="I152" s="35">
        <f>_xlfn.XLOOKUP(T_PA9[[#This Row],[CÓDIGO]],'[2]BASE DE RADICACION 2'!$A$2:$A$668,'[2]BASE DE RADICACION 2'!$C$2:$C$668)</f>
        <v>45183</v>
      </c>
      <c r="J152" s="22" t="s">
        <v>148</v>
      </c>
      <c r="K152" s="22" t="s">
        <v>148</v>
      </c>
      <c r="L152" s="22" t="s">
        <v>126</v>
      </c>
      <c r="M152" s="35">
        <f>_xlfn.XLOOKUP(T_PA9[[#This Row],[CÓDIGO]],'[2]BASE DE RADICACION 2'!$A$2:$A$668,'[2]BASE DE RADICACION 2'!$V$2:$V$668)</f>
        <v>45194</v>
      </c>
      <c r="N152" s="22" t="s">
        <v>63</v>
      </c>
      <c r="O152" s="22" t="str">
        <f>_xlfn.XLOOKUP(T_PA9[[#This Row],[CÓDIGO]],'[2]BASE DE RADICACION 2'!$A$2:$A$668,'[2]BASE DE RADICACION 2'!$N$2:$N$668)</f>
        <v>Directa prestación de servicios</v>
      </c>
      <c r="P152" s="78" t="e">
        <f>_xlfn.XLOOKUP(T_PA9[[#This Row],[CÓDIGO]],'[3]BASE DE RADICACION 2'!$A$2:$A$620,'[3]BASE DE RADICACION 2'!$O$2:$O$620)</f>
        <v>#N/A</v>
      </c>
      <c r="Q152" s="78" t="e">
        <f>_xlfn.XLOOKUP(T_PA9[[#This Row],[CÓDIGO]],'[3]BASE DE RADICACION 2'!$A$2:$A$620,'[3]BASE DE RADICACION 2'!$O$2:$O$620)</f>
        <v>#N/A</v>
      </c>
      <c r="R152" s="78" t="e">
        <f>_xlfn.XLOOKUP(T_PA9[[#This Row],[CÓDIGO]],'[3]BASE DE RADICACION 2'!$A$2:$A$620,'[3]BASE DE RADICACION 2'!$O$2:$O$620)</f>
        <v>#N/A</v>
      </c>
      <c r="S152" s="78"/>
      <c r="T152" s="24" t="s">
        <v>185</v>
      </c>
    </row>
    <row r="153" spans="2:20" s="32" customFormat="1" ht="51" hidden="1" customHeight="1" x14ac:dyDescent="0.2">
      <c r="B153" s="28" t="s">
        <v>303</v>
      </c>
      <c r="C153" s="22">
        <f>_xlfn.XLOOKUP(T_PA9[[#This Row],[CÓDIGO]],'[2]BASE DE RADICACION 2'!$A$2:$A$668,'[2]BASE DE RADICACION 2'!$B$2:$B$668)</f>
        <v>493</v>
      </c>
      <c r="D153" s="22" t="str">
        <f>_xlfn.XLOOKUP(T_PA9[[#This Row],[CÓDIGO]],'[2]BASE DE RADICACION 2'!$A$2:$A$668,'[2]BASE DE RADICACION 2'!$E$2:$E$668)</f>
        <v>Solicitud de contratación Jeimmy Lucia Benavides Ortegon</v>
      </c>
      <c r="E153" s="22">
        <f>_xlfn.XLOOKUP(T_PA9[[#This Row],[CÓDIGO]],'[2]BASE DE RADICACION 2'!$A$2:$A$668,'[2]BASE DE RADICACION 2'!$F$2:$F$668)</f>
        <v>335</v>
      </c>
      <c r="F153" s="22" t="s">
        <v>182</v>
      </c>
      <c r="G153" s="22" t="s">
        <v>188</v>
      </c>
      <c r="H153" s="22" t="str">
        <f>_xlfn.XLOOKUP(T_PA9[[#This Row],[CÓDIGO]],'[2]BASE DE RADICACION 2'!$A$2:$A$668,'[2]BASE DE RADICACION 2'!$M$2:$M$668)</f>
        <v>Prestar servicios profesionales para el apoyo a la gestión de la vigilancia en salud pública de la desnutrición aguda en menores de cinco años en territorios priorizados.</v>
      </c>
      <c r="I153" s="35">
        <f>_xlfn.XLOOKUP(T_PA9[[#This Row],[CÓDIGO]],'[2]BASE DE RADICACION 2'!$A$2:$A$668,'[2]BASE DE RADICACION 2'!$C$2:$C$668)</f>
        <v>45183</v>
      </c>
      <c r="J153" s="22" t="s">
        <v>148</v>
      </c>
      <c r="K153" s="22" t="s">
        <v>148</v>
      </c>
      <c r="L153" s="22" t="s">
        <v>126</v>
      </c>
      <c r="M153" s="35">
        <f>_xlfn.XLOOKUP(T_PA9[[#This Row],[CÓDIGO]],'[2]BASE DE RADICACION 2'!$A$2:$A$668,'[2]BASE DE RADICACION 2'!$V$2:$V$668)</f>
        <v>45202</v>
      </c>
      <c r="N153" s="22" t="s">
        <v>63</v>
      </c>
      <c r="O153" s="22" t="str">
        <f>_xlfn.XLOOKUP(T_PA9[[#This Row],[CÓDIGO]],'[2]BASE DE RADICACION 2'!$A$2:$A$668,'[2]BASE DE RADICACION 2'!$N$2:$N$668)</f>
        <v>Directa prestación de servicios</v>
      </c>
      <c r="P153" s="78" t="e">
        <f>_xlfn.XLOOKUP(T_PA9[[#This Row],[CÓDIGO]],'[3]BASE DE RADICACION 2'!$A$2:$A$620,'[3]BASE DE RADICACION 2'!$O$2:$O$620)</f>
        <v>#N/A</v>
      </c>
      <c r="Q153" s="78" t="e">
        <f>_xlfn.XLOOKUP(T_PA9[[#This Row],[CÓDIGO]],'[3]BASE DE RADICACION 2'!$A$2:$A$620,'[3]BASE DE RADICACION 2'!$O$2:$O$620)</f>
        <v>#N/A</v>
      </c>
      <c r="R153" s="78" t="e">
        <f>_xlfn.XLOOKUP(T_PA9[[#This Row],[CÓDIGO]],'[3]BASE DE RADICACION 2'!$A$2:$A$620,'[3]BASE DE RADICACION 2'!$O$2:$O$620)</f>
        <v>#N/A</v>
      </c>
      <c r="S153" s="78"/>
      <c r="T153" s="24" t="s">
        <v>185</v>
      </c>
    </row>
    <row r="154" spans="2:20" s="32" customFormat="1" ht="63.75" x14ac:dyDescent="0.2">
      <c r="B154" s="28" t="s">
        <v>304</v>
      </c>
      <c r="C154" s="22">
        <f>_xlfn.XLOOKUP(T_PA9[[#This Row],[CÓDIGO]],'[2]BASE DE RADICACION 2'!$A$2:$A$668,'[2]BASE DE RADICACION 2'!$B$2:$B$668)</f>
        <v>496</v>
      </c>
      <c r="D154" s="22" t="str">
        <f>_xlfn.XLOOKUP(T_PA9[[#This Row],[CÓDIGO]],'[2]BASE DE RADICACION 2'!$A$2:$A$668,'[2]BASE DE RADICACION 2'!$E$2:$E$668)</f>
        <v>Solicitud de contratación Daren Estip Barreto Fonseca</v>
      </c>
      <c r="E154" s="22">
        <f>_xlfn.XLOOKUP(T_PA9[[#This Row],[CÓDIGO]],'[2]BASE DE RADICACION 2'!$A$2:$A$668,'[2]BASE DE RADICACION 2'!$F$2:$F$668)</f>
        <v>335</v>
      </c>
      <c r="F154" s="22" t="s">
        <v>182</v>
      </c>
      <c r="G154" s="22" t="s">
        <v>188</v>
      </c>
      <c r="H154" s="22" t="str">
        <f>_xlfn.XLOOKUP(T_PA9[[#This Row],[CÓDIGO]],'[2]BASE DE RADICACION 2'!$A$2:$A$668,'[2]BASE DE RADICACION 2'!$M$2:$M$668)</f>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v>
      </c>
      <c r="I154" s="35">
        <f>_xlfn.XLOOKUP(T_PA9[[#This Row],[CÓDIGO]],'[2]BASE DE RADICACION 2'!$A$2:$A$668,'[2]BASE DE RADICACION 2'!$C$2:$C$668)</f>
        <v>45187</v>
      </c>
      <c r="J154" s="22" t="s">
        <v>148</v>
      </c>
      <c r="K154" s="22" t="s">
        <v>148</v>
      </c>
      <c r="L154" s="22" t="s">
        <v>126</v>
      </c>
      <c r="M154" s="35">
        <f>_xlfn.XLOOKUP(T_PA9[[#This Row],[CÓDIGO]],'[2]BASE DE RADICACION 2'!$A$2:$A$668,'[2]BASE DE RADICACION 2'!$V$2:$V$668)</f>
        <v>45197</v>
      </c>
      <c r="N154" s="22" t="s">
        <v>63</v>
      </c>
      <c r="O154" s="22" t="str">
        <f>_xlfn.XLOOKUP(T_PA9[[#This Row],[CÓDIGO]],'[2]BASE DE RADICACION 2'!$A$2:$A$668,'[2]BASE DE RADICACION 2'!$N$2:$N$668)</f>
        <v>Directa prestación de servicios</v>
      </c>
      <c r="P154" s="78">
        <v>14352000</v>
      </c>
      <c r="Q154" s="78">
        <v>14352000</v>
      </c>
      <c r="R154" s="78">
        <v>14352000</v>
      </c>
      <c r="S154" s="78"/>
      <c r="T154" s="24" t="s">
        <v>185</v>
      </c>
    </row>
    <row r="155" spans="2:20" s="32" customFormat="1" ht="38.25" hidden="1" x14ac:dyDescent="0.2">
      <c r="B155" s="28" t="s">
        <v>305</v>
      </c>
      <c r="C155" s="22">
        <f>_xlfn.XLOOKUP(T_PA9[[#This Row],[CÓDIGO]],'[2]BASE DE RADICACION 2'!$A$2:$A$668,'[2]BASE DE RADICACION 2'!$B$2:$B$668)</f>
        <v>500</v>
      </c>
      <c r="D155" s="22" t="str">
        <f>_xlfn.XLOOKUP(T_PA9[[#This Row],[CÓDIGO]],'[2]BASE DE RADICACION 2'!$A$2:$A$668,'[2]BASE DE RADICACION 2'!$E$2:$E$668)</f>
        <v>Solicitud de contratación Maria Nathalia Vargas Florez</v>
      </c>
      <c r="E155" s="22">
        <f>_xlfn.XLOOKUP(T_PA9[[#This Row],[CÓDIGO]],'[2]BASE DE RADICACION 2'!$A$2:$A$668,'[2]BASE DE RADICACION 2'!$F$2:$F$668)</f>
        <v>335</v>
      </c>
      <c r="F155" s="22" t="s">
        <v>182</v>
      </c>
      <c r="G155" s="22" t="s">
        <v>188</v>
      </c>
      <c r="H155" s="22" t="str">
        <f>_xlfn.XLOOKUP(T_PA9[[#This Row],[CÓDIGO]],'[2]BASE DE RADICACION 2'!$A$2:$A$668,'[2]BASE DE RADICACION 2'!$M$2:$M$668)</f>
        <v>Apoyar en la implementación de secuenciación de genoma completo en el Laboratorio Nacional de Referencia del INS.</v>
      </c>
      <c r="I155" s="35">
        <f>_xlfn.XLOOKUP(T_PA9[[#This Row],[CÓDIGO]],'[2]BASE DE RADICACION 2'!$A$2:$A$668,'[2]BASE DE RADICACION 2'!$C$2:$C$668)</f>
        <v>45190</v>
      </c>
      <c r="J155" s="22" t="s">
        <v>148</v>
      </c>
      <c r="K155" s="22" t="s">
        <v>148</v>
      </c>
      <c r="L155" s="22" t="s">
        <v>126</v>
      </c>
      <c r="M155" s="35">
        <f>_xlfn.XLOOKUP(T_PA9[[#This Row],[CÓDIGO]],'[2]BASE DE RADICACION 2'!$A$2:$A$668,'[2]BASE DE RADICACION 2'!$V$2:$V$668)</f>
        <v>45202</v>
      </c>
      <c r="N155" s="22" t="s">
        <v>63</v>
      </c>
      <c r="O155" s="22" t="str">
        <f>_xlfn.XLOOKUP(T_PA9[[#This Row],[CÓDIGO]],'[2]BASE DE RADICACION 2'!$A$2:$A$668,'[2]BASE DE RADICACION 2'!$N$2:$N$668)</f>
        <v>Directa prestación de servicios</v>
      </c>
      <c r="P155" s="78">
        <v>53303000</v>
      </c>
      <c r="Q155" s="78" t="e">
        <f>_xlfn.XLOOKUP(T_PA9[[#This Row],[CÓDIGO]],'[3]BASE DE RADICACION 2'!$A$2:$A$620,'[3]BASE DE RADICACION 2'!$O$2:$O$620)</f>
        <v>#N/A</v>
      </c>
      <c r="R155" s="78" t="e">
        <f>_xlfn.XLOOKUP(T_PA9[[#This Row],[CÓDIGO]],'[3]BASE DE RADICACION 2'!$A$2:$A$620,'[3]BASE DE RADICACION 2'!$O$2:$O$620)</f>
        <v>#N/A</v>
      </c>
      <c r="S155" s="78"/>
      <c r="T155" s="24" t="s">
        <v>185</v>
      </c>
    </row>
    <row r="156" spans="2:20" s="32" customFormat="1" ht="102" hidden="1" x14ac:dyDescent="0.2">
      <c r="B156" s="28" t="s">
        <v>306</v>
      </c>
      <c r="C156" s="22">
        <f>_xlfn.XLOOKUP(T_PA9[[#This Row],[CÓDIGO]],'[2]BASE DE RADICACION 2'!$A$2:$A$668,'[2]BASE DE RADICACION 2'!$B$2:$B$668)</f>
        <v>491</v>
      </c>
      <c r="D156" s="22" t="str">
        <f>_xlfn.XLOOKUP(T_PA9[[#This Row],[CÓDIGO]],'[2]BASE DE RADICACION 2'!$A$2:$A$668,'[2]BASE DE RADICACION 2'!$E$2:$E$668)</f>
        <v>Solicitud cotización por ciencia y tecnologia - Equipos de Laboratorio Redes</v>
      </c>
      <c r="E156" s="22">
        <f>_xlfn.XLOOKUP(T_PA9[[#This Row],[CÓDIGO]],'[2]BASE DE RADICACION 2'!$A$2:$A$668,'[2]BASE DE RADICACION 2'!$F$2:$F$668)</f>
        <v>335</v>
      </c>
      <c r="F156" s="22" t="s">
        <v>182</v>
      </c>
      <c r="G156" s="22" t="s">
        <v>188</v>
      </c>
      <c r="H156" s="22" t="str">
        <f>_xlfn.XLOOKUP(T_PA9[[#This Row],[CÓDIGO]],'[2]BASE DE RADICACION 2'!$A$2:$A$668,'[2]BASE DE RADICACION 2'!$M$2:$M$668)</f>
        <v>Adquisición de elementos para la seguridad y vigilancia de los laboratorios que permitan al INS continuar con los procesos de investigación para la promoción continua actividades basadas en ciencia, investigación y desarrollo tecnológico a través de la implementación de protocolos de mitigación de riesgos a favor de los servidores públicos y visitantes que por sus actividades diarias ingresan a los laboratorios de microbiología, virología, parasitología y micobacterias.</v>
      </c>
      <c r="I156" s="35">
        <f>_xlfn.XLOOKUP(T_PA9[[#This Row],[CÓDIGO]],'[2]BASE DE RADICACION 2'!$A$2:$A$668,'[2]BASE DE RADICACION 2'!$C$2:$C$668)</f>
        <v>45184</v>
      </c>
      <c r="J156" s="22" t="s">
        <v>148</v>
      </c>
      <c r="K156" s="22" t="s">
        <v>148</v>
      </c>
      <c r="L156" s="22" t="s">
        <v>126</v>
      </c>
      <c r="M156" s="35">
        <f>_xlfn.XLOOKUP(T_PA9[[#This Row],[CÓDIGO]],'[2]BASE DE RADICACION 2'!$A$2:$A$668,'[2]BASE DE RADICACION 2'!$V$2:$V$668)</f>
        <v>45219</v>
      </c>
      <c r="N156" s="22" t="s">
        <v>82</v>
      </c>
      <c r="O156" s="22" t="str">
        <f>_xlfn.XLOOKUP(T_PA9[[#This Row],[CÓDIGO]],'[2]BASE DE RADICACION 2'!$A$2:$A$668,'[2]BASE DE RADICACION 2'!$N$2:$N$668)</f>
        <v>Directa por Ciencia y Tecnología</v>
      </c>
      <c r="P156" s="78">
        <v>530000000</v>
      </c>
      <c r="Q156" s="78" t="e">
        <f>_xlfn.XLOOKUP(T_PA9[[#This Row],[CÓDIGO]],'[3]BASE DE RADICACION 2'!$A$2:$A$620,'[3]BASE DE RADICACION 2'!$O$2:$O$620)</f>
        <v>#N/A</v>
      </c>
      <c r="R156" s="78" t="e">
        <f>_xlfn.XLOOKUP(T_PA9[[#This Row],[CÓDIGO]],'[3]BASE DE RADICACION 2'!$A$2:$A$620,'[3]BASE DE RADICACION 2'!$O$2:$O$620)</f>
        <v>#N/A</v>
      </c>
      <c r="S156" s="78" t="e">
        <f>_xlfn.XLOOKUP(T_PA9[[#This Row],[CÓDIGO]],'[3]BASE DE RADICACION 2'!$A$2:$A$627,'[3]BASE DE RADICACION 2'!$W$2:$W$627)</f>
        <v>#N/A</v>
      </c>
      <c r="T156" s="24" t="s">
        <v>185</v>
      </c>
    </row>
    <row r="157" spans="2:20" s="32" customFormat="1" ht="54.75" hidden="1" customHeight="1" x14ac:dyDescent="0.2">
      <c r="B157" s="28" t="s">
        <v>307</v>
      </c>
      <c r="C157" s="22">
        <f>_xlfn.XLOOKUP(T_PA9[[#This Row],[CÓDIGO]],'[2]BASE DE RADICACION 2'!$A$2:$A$668,'[2]BASE DE RADICACION 2'!$B$2:$B$668)</f>
        <v>510</v>
      </c>
      <c r="D157" s="22" t="str">
        <f>_xlfn.XLOOKUP(T_PA9[[#This Row],[CÓDIGO]],'[2]BASE DE RADICACION 2'!$A$2:$A$668,'[2]BASE DE RADICACION 2'!$E$2:$E$668)</f>
        <v>Solicitud de contratación Martha Cristina Santana León</v>
      </c>
      <c r="E157" s="22">
        <f>_xlfn.XLOOKUP(T_PA9[[#This Row],[CÓDIGO]],'[2]BASE DE RADICACION 2'!$A$2:$A$668,'[2]BASE DE RADICACION 2'!$F$2:$F$668)</f>
        <v>335</v>
      </c>
      <c r="F157" s="22" t="s">
        <v>182</v>
      </c>
      <c r="G157" s="22" t="s">
        <v>188</v>
      </c>
      <c r="H157" s="22" t="str">
        <f>_xlfn.XLOOKUP(T_PA9[[#This Row],[CÓDIGO]],'[2]BASE DE RADICACION 2'!$A$2:$A$668,'[2]BASE DE RADICACION 2'!$M$2:$M$668)</f>
        <v xml:space="preserve">Desarrollar actividades de articulación interinstitucional para la vigilancia en salud pública de la muerte en menor de cinco años por infección respiratoria aguda, enfermedad diarreica agua y desnutrición aguda moderada y severa en las entidades territoriales priorizadas. 
 </v>
      </c>
      <c r="I157" s="35">
        <f>_xlfn.XLOOKUP(T_PA9[[#This Row],[CÓDIGO]],'[2]BASE DE RADICACION 2'!$A$2:$A$668,'[2]BASE DE RADICACION 2'!$C$2:$C$668)</f>
        <v>45208</v>
      </c>
      <c r="J157" s="22" t="s">
        <v>152</v>
      </c>
      <c r="K157" s="22" t="s">
        <v>152</v>
      </c>
      <c r="L157" s="22" t="s">
        <v>126</v>
      </c>
      <c r="M157" s="35">
        <f>_xlfn.XLOOKUP(T_PA9[[#This Row],[CÓDIGO]],'[2]BASE DE RADICACION 2'!$A$2:$A$668,'[2]BASE DE RADICACION 2'!$V$2:$V$668)</f>
        <v>45229</v>
      </c>
      <c r="N157" s="22" t="s">
        <v>63</v>
      </c>
      <c r="O157" s="22" t="str">
        <f>_xlfn.XLOOKUP(T_PA9[[#This Row],[CÓDIGO]],'[2]BASE DE RADICACION 2'!$A$2:$A$668,'[2]BASE DE RADICACION 2'!$N$2:$N$668)</f>
        <v>Directa prestación de servicios</v>
      </c>
      <c r="P157" s="78" t="e">
        <f>_xlfn.XLOOKUP(T_PA9[[#This Row],[CÓDIGO]],'[3]BASE DE RADICACION 2'!$A$2:$A$620,'[3]BASE DE RADICACION 2'!$O$2:$O$620)</f>
        <v>#N/A</v>
      </c>
      <c r="Q157" s="78" t="e">
        <f>_xlfn.XLOOKUP(T_PA9[[#This Row],[CÓDIGO]],'[3]BASE DE RADICACION 2'!$A$2:$A$620,'[3]BASE DE RADICACION 2'!$O$2:$O$620)</f>
        <v>#N/A</v>
      </c>
      <c r="R157" s="78" t="e">
        <f>_xlfn.XLOOKUP(T_PA9[[#This Row],[CÓDIGO]],'[3]BASE DE RADICACION 2'!$A$2:$A$620,'[3]BASE DE RADICACION 2'!$O$2:$O$620)</f>
        <v>#N/A</v>
      </c>
      <c r="S157" s="78"/>
      <c r="T157" s="24" t="s">
        <v>185</v>
      </c>
    </row>
    <row r="158" spans="2:20" s="32" customFormat="1" ht="51" hidden="1" customHeight="1" x14ac:dyDescent="0.2">
      <c r="B158" s="28" t="s">
        <v>308</v>
      </c>
      <c r="C158" s="22">
        <f>_xlfn.XLOOKUP(T_PA9[[#This Row],[CÓDIGO]],'[2]BASE DE RADICACION 2'!$A$2:$A$668,'[2]BASE DE RADICACION 2'!$B$2:$B$668)</f>
        <v>511</v>
      </c>
      <c r="D158" s="22" t="str">
        <f>_xlfn.XLOOKUP(T_PA9[[#This Row],[CÓDIGO]],'[2]BASE DE RADICACION 2'!$A$2:$A$668,'[2]BASE DE RADICACION 2'!$E$2:$E$668)</f>
        <v>Solicitud de contratación Maria Carolina Bonilla Pineda</v>
      </c>
      <c r="E158" s="22">
        <f>_xlfn.XLOOKUP(T_PA9[[#This Row],[CÓDIGO]],'[2]BASE DE RADICACION 2'!$A$2:$A$668,'[2]BASE DE RADICACION 2'!$F$2:$F$668)</f>
        <v>335</v>
      </c>
      <c r="F158" s="22" t="s">
        <v>182</v>
      </c>
      <c r="G158" s="22" t="s">
        <v>188</v>
      </c>
      <c r="H158" s="22" t="str">
        <f>_xlfn.XLOOKUP(T_PA9[[#This Row],[CÓDIGO]],'[2]BASE DE RADICACION 2'!$A$2:$A$668,'[2]BASE DE RADICACION 2'!$M$2:$M$668)</f>
        <v>Brindar apoyo profesional en la generación de tableros de control para las poblaciones especiales priorizadas por el grupo de gestión de riesgo y respuesta inmediata, que permitan la actualización semanal de información y que sean útiles para la toma de decisiones.</v>
      </c>
      <c r="I158" s="35">
        <f>_xlfn.XLOOKUP(T_PA9[[#This Row],[CÓDIGO]],'[2]BASE DE RADICACION 2'!$A$2:$A$668,'[2]BASE DE RADICACION 2'!$C$2:$C$668)</f>
        <v>45208</v>
      </c>
      <c r="J158" s="22" t="s">
        <v>152</v>
      </c>
      <c r="K158" s="22" t="s">
        <v>152</v>
      </c>
      <c r="L158" s="22" t="s">
        <v>126</v>
      </c>
      <c r="M158" s="35">
        <f>_xlfn.XLOOKUP(T_PA9[[#This Row],[CÓDIGO]],'[2]BASE DE RADICACION 2'!$A$2:$A$668,'[2]BASE DE RADICACION 2'!$V$2:$V$668)</f>
        <v>45223</v>
      </c>
      <c r="N158" s="22" t="s">
        <v>63</v>
      </c>
      <c r="O158" s="22" t="str">
        <f>_xlfn.XLOOKUP(T_PA9[[#This Row],[CÓDIGO]],'[2]BASE DE RADICACION 2'!$A$2:$A$668,'[2]BASE DE RADICACION 2'!$N$2:$N$668)</f>
        <v>Directa prestación de servicios</v>
      </c>
      <c r="P158" s="78" t="e">
        <f>_xlfn.XLOOKUP(T_PA9[[#This Row],[CÓDIGO]],'[3]BASE DE RADICACION 2'!$A$2:$A$620,'[3]BASE DE RADICACION 2'!$O$2:$O$620)</f>
        <v>#N/A</v>
      </c>
      <c r="Q158" s="78" t="e">
        <f>_xlfn.XLOOKUP(T_PA9[[#This Row],[CÓDIGO]],'[3]BASE DE RADICACION 2'!$A$2:$A$620,'[3]BASE DE RADICACION 2'!$O$2:$O$620)</f>
        <v>#N/A</v>
      </c>
      <c r="R158" s="78" t="e">
        <f>_xlfn.XLOOKUP(T_PA9[[#This Row],[CÓDIGO]],'[3]BASE DE RADICACION 2'!$A$2:$A$620,'[3]BASE DE RADICACION 2'!$O$2:$O$620)</f>
        <v>#N/A</v>
      </c>
      <c r="S158" s="78"/>
      <c r="T158" s="24" t="s">
        <v>185</v>
      </c>
    </row>
    <row r="159" spans="2:20" s="32" customFormat="1" ht="51" hidden="1" customHeight="1" x14ac:dyDescent="0.2">
      <c r="B159" s="28" t="s">
        <v>309</v>
      </c>
      <c r="C159" s="22">
        <f>_xlfn.XLOOKUP(T_PA9[[#This Row],[CÓDIGO]],'[2]BASE DE RADICACION 2'!$A$2:$A$668,'[2]BASE DE RADICACION 2'!$B$2:$B$668)</f>
        <v>512</v>
      </c>
      <c r="D159" s="22" t="str">
        <f>_xlfn.XLOOKUP(T_PA9[[#This Row],[CÓDIGO]],'[2]BASE DE RADICACION 2'!$A$2:$A$668,'[2]BASE DE RADICACION 2'!$E$2:$E$668)</f>
        <v>Solicitud de contratación Andrea Garcia Salazar</v>
      </c>
      <c r="E159" s="22">
        <f>_xlfn.XLOOKUP(T_PA9[[#This Row],[CÓDIGO]],'[2]BASE DE RADICACION 2'!$A$2:$A$668,'[2]BASE DE RADICACION 2'!$F$2:$F$668)</f>
        <v>335</v>
      </c>
      <c r="F159" s="22" t="s">
        <v>182</v>
      </c>
      <c r="G159" s="22" t="s">
        <v>188</v>
      </c>
      <c r="H159" s="22" t="str">
        <f>_xlfn.XLOOKUP(T_PA9[[#This Row],[CÓDIGO]],'[2]BASE DE RADICACION 2'!$A$2:$A$668,'[2]BASE DE RADICACION 2'!$M$2:$M$668)</f>
        <v>Prestar servicios profesionales para la realización de análisis en temas de interés en salud pública con enfoque de género y métodos de investigación cualitativa, en el marco de los temas de las necesidades definidas por el ONS._x000D_</v>
      </c>
      <c r="I159" s="35">
        <f>_xlfn.XLOOKUP(T_PA9[[#This Row],[CÓDIGO]],'[2]BASE DE RADICACION 2'!$A$2:$A$668,'[2]BASE DE RADICACION 2'!$C$2:$C$668)</f>
        <v>45208</v>
      </c>
      <c r="J159" s="22" t="s">
        <v>152</v>
      </c>
      <c r="K159" s="22" t="s">
        <v>152</v>
      </c>
      <c r="L159" s="22" t="s">
        <v>126</v>
      </c>
      <c r="M159" s="35">
        <f>_xlfn.XLOOKUP(T_PA9[[#This Row],[CÓDIGO]],'[2]BASE DE RADICACION 2'!$A$2:$A$668,'[2]BASE DE RADICACION 2'!$V$2:$V$668)</f>
        <v>45223</v>
      </c>
      <c r="N159" s="22" t="s">
        <v>63</v>
      </c>
      <c r="O159" s="22" t="str">
        <f>_xlfn.XLOOKUP(T_PA9[[#This Row],[CÓDIGO]],'[2]BASE DE RADICACION 2'!$A$2:$A$668,'[2]BASE DE RADICACION 2'!$N$2:$N$668)</f>
        <v>Directa prestación de servicios</v>
      </c>
      <c r="P159" s="78" t="e">
        <f>_xlfn.XLOOKUP(T_PA9[[#This Row],[CÓDIGO]],'[3]BASE DE RADICACION 2'!$A$2:$A$620,'[3]BASE DE RADICACION 2'!$O$2:$O$620)</f>
        <v>#N/A</v>
      </c>
      <c r="Q159" s="78" t="e">
        <f>_xlfn.XLOOKUP(T_PA9[[#This Row],[CÓDIGO]],'[3]BASE DE RADICACION 2'!$A$2:$A$620,'[3]BASE DE RADICACION 2'!$O$2:$O$620)</f>
        <v>#N/A</v>
      </c>
      <c r="R159" s="78" t="e">
        <f>_xlfn.XLOOKUP(T_PA9[[#This Row],[CÓDIGO]],'[3]BASE DE RADICACION 2'!$A$2:$A$620,'[3]BASE DE RADICACION 2'!$O$2:$O$620)</f>
        <v>#N/A</v>
      </c>
      <c r="S159" s="78"/>
      <c r="T159" s="24" t="s">
        <v>185</v>
      </c>
    </row>
    <row r="160" spans="2:20" s="32" customFormat="1" ht="38.25" hidden="1" customHeight="1" x14ac:dyDescent="0.2">
      <c r="B160" s="28" t="s">
        <v>310</v>
      </c>
      <c r="C160" s="22">
        <f>_xlfn.XLOOKUP(T_PA9[[#This Row],[CÓDIGO]],'[2]BASE DE RADICACION 2'!$A$2:$A$668,'[2]BASE DE RADICACION 2'!$B$2:$B$668)</f>
        <v>456</v>
      </c>
      <c r="D160" s="22" t="str">
        <f>_xlfn.XLOOKUP(T_PA9[[#This Row],[CÓDIGO]],'[2]BASE DE RADICACION 2'!$A$2:$A$668,'[2]BASE DE RADICACION 2'!$E$2:$E$668)</f>
        <v>Solicitud de contratación Dayner Fabian Vacca Lascarro</v>
      </c>
      <c r="E160" s="22">
        <f>_xlfn.XLOOKUP(T_PA9[[#This Row],[CÓDIGO]],'[2]BASE DE RADICACION 2'!$A$2:$A$668,'[2]BASE DE RADICACION 2'!$F$2:$F$668)</f>
        <v>335</v>
      </c>
      <c r="F160" s="22" t="s">
        <v>182</v>
      </c>
      <c r="G160" s="22" t="s">
        <v>188</v>
      </c>
      <c r="H160" s="22" t="str">
        <f>_xlfn.XLOOKUP(T_PA9[[#This Row],[CÓDIGO]],'[2]BASE DE RADICACION 2'!$A$2:$A$668,'[2]BASE DE RADICACION 2'!$M$2:$M$668)</f>
        <v>Prestar servicios profesionales para los procesos de seguimiento de los proyectos de fortalecimiento de la capacitación del talento humano para la vigilancia en salud pública.</v>
      </c>
      <c r="I160" s="35">
        <f>_xlfn.XLOOKUP(T_PA9[[#This Row],[CÓDIGO]],'[2]BASE DE RADICACION 2'!$A$2:$A$668,'[2]BASE DE RADICACION 2'!$C$2:$C$668)</f>
        <v>45161</v>
      </c>
      <c r="J160" s="22" t="s">
        <v>195</v>
      </c>
      <c r="K160" s="22" t="s">
        <v>195</v>
      </c>
      <c r="L160" s="22" t="s">
        <v>126</v>
      </c>
      <c r="M160" s="35">
        <f>_xlfn.XLOOKUP(T_PA9[[#This Row],[CÓDIGO]],'[2]BASE DE RADICACION 2'!$A$2:$A$668,'[2]BASE DE RADICACION 2'!$V$2:$V$668)</f>
        <v>45177</v>
      </c>
      <c r="N160" s="22" t="s">
        <v>63</v>
      </c>
      <c r="O160" s="22" t="str">
        <f>_xlfn.XLOOKUP(T_PA9[[#This Row],[CÓDIGO]],'[2]BASE DE RADICACION 2'!$A$2:$A$668,'[2]BASE DE RADICACION 2'!$N$2:$N$668)</f>
        <v>Directa prestación de servicios</v>
      </c>
      <c r="P160" s="78" t="e">
        <f>_xlfn.XLOOKUP(T_PA9[[#This Row],[CÓDIGO]],'[3]BASE DE RADICACION 2'!$A$2:$A$620,'[3]BASE DE RADICACION 2'!$O$2:$O$620)</f>
        <v>#N/A</v>
      </c>
      <c r="Q160" s="78" t="e">
        <f>_xlfn.XLOOKUP(T_PA9[[#This Row],[CÓDIGO]],'[3]BASE DE RADICACION 2'!$A$2:$A$620,'[3]BASE DE RADICACION 2'!$O$2:$O$620)</f>
        <v>#N/A</v>
      </c>
      <c r="R160" s="78" t="e">
        <f>_xlfn.XLOOKUP(T_PA9[[#This Row],[CÓDIGO]],'[3]BASE DE RADICACION 2'!$A$2:$A$620,'[3]BASE DE RADICACION 2'!$O$2:$O$620)</f>
        <v>#N/A</v>
      </c>
      <c r="S160" s="78"/>
      <c r="T160" s="24" t="s">
        <v>185</v>
      </c>
    </row>
    <row r="161" spans="2:20" s="32" customFormat="1" ht="38.25" hidden="1" customHeight="1" x14ac:dyDescent="0.2">
      <c r="B161" s="28" t="s">
        <v>311</v>
      </c>
      <c r="C161" s="22">
        <f>_xlfn.XLOOKUP(T_PA9[[#This Row],[CÓDIGO]],'[2]BASE DE RADICACION 2'!$A$2:$A$668,'[2]BASE DE RADICACION 2'!$B$2:$B$668)</f>
        <v>455</v>
      </c>
      <c r="D161" s="22" t="str">
        <f>_xlfn.XLOOKUP(T_PA9[[#This Row],[CÓDIGO]],'[2]BASE DE RADICACION 2'!$A$2:$A$668,'[2]BASE DE RADICACION 2'!$E$2:$E$668)</f>
        <v>Solicitud de contratación Andrea Del Pilar Bermudez Forero</v>
      </c>
      <c r="E161" s="22">
        <f>_xlfn.XLOOKUP(T_PA9[[#This Row],[CÓDIGO]],'[2]BASE DE RADICACION 2'!$A$2:$A$668,'[2]BASE DE RADICACION 2'!$F$2:$F$668)</f>
        <v>335</v>
      </c>
      <c r="F161" s="22" t="s">
        <v>182</v>
      </c>
      <c r="G161" s="22" t="s">
        <v>188</v>
      </c>
      <c r="H161" s="22" t="str">
        <f>_xlfn.XLOOKUP(T_PA9[[#This Row],[CÓDIGO]],'[2]BASE DE RADICACION 2'!$A$2:$A$668,'[2]BASE DE RADICACION 2'!$M$2:$M$668)</f>
        <v>Prestar Servicios para apoyar la formación del talento humano para la vigilancia en salud pública en epidemiología de campo para el laboratorio con base en GLLP.</v>
      </c>
      <c r="I161" s="35">
        <f>_xlfn.XLOOKUP(T_PA9[[#This Row],[CÓDIGO]],'[2]BASE DE RADICACION 2'!$A$2:$A$668,'[2]BASE DE RADICACION 2'!$C$2:$C$668)</f>
        <v>45161</v>
      </c>
      <c r="J161" s="22" t="s">
        <v>195</v>
      </c>
      <c r="K161" s="22" t="s">
        <v>195</v>
      </c>
      <c r="L161" s="22" t="s">
        <v>126</v>
      </c>
      <c r="M161" s="35">
        <f>_xlfn.XLOOKUP(T_PA9[[#This Row],[CÓDIGO]],'[2]BASE DE RADICACION 2'!$A$2:$A$668,'[2]BASE DE RADICACION 2'!$V$2:$V$668)</f>
        <v>45177</v>
      </c>
      <c r="N161" s="22" t="s">
        <v>63</v>
      </c>
      <c r="O161" s="22" t="str">
        <f>_xlfn.XLOOKUP(T_PA9[[#This Row],[CÓDIGO]],'[2]BASE DE RADICACION 2'!$A$2:$A$668,'[2]BASE DE RADICACION 2'!$N$2:$N$668)</f>
        <v>Directa prestación de servicios</v>
      </c>
      <c r="P161" s="78" t="e">
        <f>_xlfn.XLOOKUP(T_PA9[[#This Row],[CÓDIGO]],'[3]BASE DE RADICACION 2'!$A$2:$A$620,'[3]BASE DE RADICACION 2'!$O$2:$O$620)</f>
        <v>#N/A</v>
      </c>
      <c r="Q161" s="78" t="e">
        <f>_xlfn.XLOOKUP(T_PA9[[#This Row],[CÓDIGO]],'[3]BASE DE RADICACION 2'!$A$2:$A$620,'[3]BASE DE RADICACION 2'!$O$2:$O$620)</f>
        <v>#N/A</v>
      </c>
      <c r="R161" s="78" t="e">
        <f>_xlfn.XLOOKUP(T_PA9[[#This Row],[CÓDIGO]],'[3]BASE DE RADICACION 2'!$A$2:$A$620,'[3]BASE DE RADICACION 2'!$O$2:$O$620)</f>
        <v>#N/A</v>
      </c>
      <c r="S161" s="78"/>
      <c r="T161" s="24" t="s">
        <v>185</v>
      </c>
    </row>
    <row r="162" spans="2:20" s="32" customFormat="1" ht="38.25" hidden="1" customHeight="1" x14ac:dyDescent="0.2">
      <c r="B162" s="28" t="s">
        <v>312</v>
      </c>
      <c r="C162" s="22">
        <f>_xlfn.XLOOKUP(T_PA9[[#This Row],[CÓDIGO]],'[2]BASE DE RADICACION 2'!$A$2:$A$668,'[2]BASE DE RADICACION 2'!$B$2:$B$668)</f>
        <v>454</v>
      </c>
      <c r="D162" s="22" t="str">
        <f>_xlfn.XLOOKUP(T_PA9[[#This Row],[CÓDIGO]],'[2]BASE DE RADICACION 2'!$A$2:$A$668,'[2]BASE DE RADICACION 2'!$E$2:$E$668)</f>
        <v>Solicitud de contratación Johana Osorio Usaquen</v>
      </c>
      <c r="E162" s="22">
        <f>_xlfn.XLOOKUP(T_PA9[[#This Row],[CÓDIGO]],'[2]BASE DE RADICACION 2'!$A$2:$A$668,'[2]BASE DE RADICACION 2'!$F$2:$F$668)</f>
        <v>335</v>
      </c>
      <c r="F162" s="22" t="s">
        <v>182</v>
      </c>
      <c r="G162" s="22" t="s">
        <v>188</v>
      </c>
      <c r="H162" s="22" t="str">
        <f>_xlfn.XLOOKUP(T_PA9[[#This Row],[CÓDIGO]],'[2]BASE DE RADICACION 2'!$A$2:$A$668,'[2]BASE DE RADICACION 2'!$M$2:$M$668)</f>
        <v>Prestar Servicios para apoyar la formación del talento humano para la vigilancia en salud pública de acuerdo a las competencias de la Dirección de Vigilancia y análisis del riesgo en salud pública.</v>
      </c>
      <c r="I162" s="35">
        <f>_xlfn.XLOOKUP(T_PA9[[#This Row],[CÓDIGO]],'[2]BASE DE RADICACION 2'!$A$2:$A$668,'[2]BASE DE RADICACION 2'!$C$2:$C$668)</f>
        <v>45161</v>
      </c>
      <c r="J162" s="22" t="s">
        <v>195</v>
      </c>
      <c r="K162" s="22" t="s">
        <v>195</v>
      </c>
      <c r="L162" s="22" t="s">
        <v>126</v>
      </c>
      <c r="M162" s="35">
        <f>_xlfn.XLOOKUP(T_PA9[[#This Row],[CÓDIGO]],'[2]BASE DE RADICACION 2'!$A$2:$A$668,'[2]BASE DE RADICACION 2'!$V$2:$V$668)</f>
        <v>45177</v>
      </c>
      <c r="N162" s="22" t="s">
        <v>63</v>
      </c>
      <c r="O162" s="22" t="str">
        <f>_xlfn.XLOOKUP(T_PA9[[#This Row],[CÓDIGO]],'[2]BASE DE RADICACION 2'!$A$2:$A$668,'[2]BASE DE RADICACION 2'!$N$2:$N$668)</f>
        <v>Directa prestación de servicios</v>
      </c>
      <c r="P162" s="78" t="e">
        <f>_xlfn.XLOOKUP(T_PA9[[#This Row],[CÓDIGO]],'[3]BASE DE RADICACION 2'!$A$2:$A$620,'[3]BASE DE RADICACION 2'!$O$2:$O$620)</f>
        <v>#N/A</v>
      </c>
      <c r="Q162" s="78" t="e">
        <f>_xlfn.XLOOKUP(T_PA9[[#This Row],[CÓDIGO]],'[3]BASE DE RADICACION 2'!$A$2:$A$620,'[3]BASE DE RADICACION 2'!$O$2:$O$620)</f>
        <v>#N/A</v>
      </c>
      <c r="R162" s="78" t="e">
        <f>_xlfn.XLOOKUP(T_PA9[[#This Row],[CÓDIGO]],'[3]BASE DE RADICACION 2'!$A$2:$A$620,'[3]BASE DE RADICACION 2'!$O$2:$O$620)</f>
        <v>#N/A</v>
      </c>
      <c r="S162" s="78"/>
      <c r="T162" s="24" t="s">
        <v>185</v>
      </c>
    </row>
    <row r="163" spans="2:20" s="32" customFormat="1" ht="51" hidden="1" customHeight="1" x14ac:dyDescent="0.2">
      <c r="B163" s="28" t="s">
        <v>313</v>
      </c>
      <c r="C163" s="22">
        <f>_xlfn.XLOOKUP(T_PA9[[#This Row],[CÓDIGO]],'[2]BASE DE RADICACION 2'!$A$2:$A$668,'[2]BASE DE RADICACION 2'!$B$2:$B$668)</f>
        <v>453</v>
      </c>
      <c r="D163" s="22" t="str">
        <f>_xlfn.XLOOKUP(T_PA9[[#This Row],[CÓDIGO]],'[2]BASE DE RADICACION 2'!$A$2:$A$668,'[2]BASE DE RADICACION 2'!$E$2:$E$668)</f>
        <v>Solicitud de contratación Diana Carolina Madariaga Florez</v>
      </c>
      <c r="E163" s="22">
        <f>_xlfn.XLOOKUP(T_PA9[[#This Row],[CÓDIGO]],'[2]BASE DE RADICACION 2'!$A$2:$A$668,'[2]BASE DE RADICACION 2'!$F$2:$F$668)</f>
        <v>335</v>
      </c>
      <c r="F163" s="22" t="s">
        <v>182</v>
      </c>
      <c r="G163" s="22" t="s">
        <v>188</v>
      </c>
      <c r="H163" s="22" t="str">
        <f>_xlfn.XLOOKUP(T_PA9[[#This Row],[CÓDIGO]],'[2]BASE DE RADICACION 2'!$A$2:$A$668,'[2]BASE DE RADICACION 2'!$M$2:$M$668)</f>
        <v>Prestar servicios profesionales como bibliotecóloga y archivista para la producción documental producto de la vigilancia y respuesta en salud pública que la Dirección de Vigilancia y Análisis del Riesgo - DVARSP realiza.</v>
      </c>
      <c r="I163" s="35">
        <f>_xlfn.XLOOKUP(T_PA9[[#This Row],[CÓDIGO]],'[2]BASE DE RADICACION 2'!$A$2:$A$668,'[2]BASE DE RADICACION 2'!$C$2:$C$668)</f>
        <v>45161</v>
      </c>
      <c r="J163" s="22" t="s">
        <v>195</v>
      </c>
      <c r="K163" s="22" t="s">
        <v>195</v>
      </c>
      <c r="L163" s="22" t="s">
        <v>126</v>
      </c>
      <c r="M163" s="35">
        <f>_xlfn.XLOOKUP(T_PA9[[#This Row],[CÓDIGO]],'[2]BASE DE RADICACION 2'!$A$2:$A$668,'[2]BASE DE RADICACION 2'!$V$2:$V$668)</f>
        <v>45174</v>
      </c>
      <c r="N163" s="22" t="s">
        <v>63</v>
      </c>
      <c r="O163" s="22" t="str">
        <f>_xlfn.XLOOKUP(T_PA9[[#This Row],[CÓDIGO]],'[2]BASE DE RADICACION 2'!$A$2:$A$668,'[2]BASE DE RADICACION 2'!$N$2:$N$668)</f>
        <v>Directa prestación de servicios</v>
      </c>
      <c r="P163" s="78" t="e">
        <f>_xlfn.XLOOKUP(T_PA9[[#This Row],[CÓDIGO]],'[3]BASE DE RADICACION 2'!$A$2:$A$620,'[3]BASE DE RADICACION 2'!$O$2:$O$620)</f>
        <v>#N/A</v>
      </c>
      <c r="Q163" s="78" t="e">
        <f>_xlfn.XLOOKUP(T_PA9[[#This Row],[CÓDIGO]],'[3]BASE DE RADICACION 2'!$A$2:$A$620,'[3]BASE DE RADICACION 2'!$O$2:$O$620)</f>
        <v>#N/A</v>
      </c>
      <c r="R163" s="78" t="e">
        <f>_xlfn.XLOOKUP(T_PA9[[#This Row],[CÓDIGO]],'[3]BASE DE RADICACION 2'!$A$2:$A$620,'[3]BASE DE RADICACION 2'!$O$2:$O$620)</f>
        <v>#N/A</v>
      </c>
      <c r="S163" s="78"/>
      <c r="T163" s="24" t="s">
        <v>185</v>
      </c>
    </row>
    <row r="164" spans="2:20" s="32" customFormat="1" ht="76.5" hidden="1" customHeight="1" x14ac:dyDescent="0.2">
      <c r="B164" s="28" t="s">
        <v>314</v>
      </c>
      <c r="C164" s="22">
        <f>_xlfn.XLOOKUP(T_PA9[[#This Row],[CÓDIGO]],'[2]BASE DE RADICACION 2'!$A$2:$A$668,'[2]BASE DE RADICACION 2'!$B$2:$B$668)</f>
        <v>447</v>
      </c>
      <c r="D164" s="22" t="str">
        <f>_xlfn.XLOOKUP(T_PA9[[#This Row],[CÓDIGO]],'[2]BASE DE RADICACION 2'!$A$2:$A$668,'[2]BASE DE RADICACION 2'!$E$2:$E$668)</f>
        <v>Solicitud de contratación Karls Michel Roa Bejarano</v>
      </c>
      <c r="E164" s="22">
        <f>_xlfn.XLOOKUP(T_PA9[[#This Row],[CÓDIGO]],'[2]BASE DE RADICACION 2'!$A$2:$A$668,'[2]BASE DE RADICACION 2'!$F$2:$F$668)</f>
        <v>335</v>
      </c>
      <c r="F164" s="22" t="s">
        <v>182</v>
      </c>
      <c r="G164" s="22" t="s">
        <v>188</v>
      </c>
      <c r="H164" s="22" t="str">
        <f>_xlfn.XLOOKUP(T_PA9[[#This Row],[CÓDIGO]],'[2]BASE DE RADICACION 2'!$A$2:$A$668,'[2]BASE DE RADICACION 2'!$M$2:$M$668)</f>
        <v>Prestación de servicios profesionales especializados tendientes a apoyar la ejecución de actividades y procesos jurídicos y administrativos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v>
      </c>
      <c r="I164" s="35">
        <f>_xlfn.XLOOKUP(T_PA9[[#This Row],[CÓDIGO]],'[2]BASE DE RADICACION 2'!$A$2:$A$668,'[2]BASE DE RADICACION 2'!$C$2:$C$668)</f>
        <v>45148</v>
      </c>
      <c r="J164" s="22" t="s">
        <v>195</v>
      </c>
      <c r="K164" s="22" t="s">
        <v>195</v>
      </c>
      <c r="L164" s="22" t="s">
        <v>126</v>
      </c>
      <c r="M164" s="35">
        <f>_xlfn.XLOOKUP(T_PA9[[#This Row],[CÓDIGO]],'[2]BASE DE RADICACION 2'!$A$2:$A$668,'[2]BASE DE RADICACION 2'!$V$2:$V$668)</f>
        <v>45168</v>
      </c>
      <c r="N164" s="22" t="s">
        <v>63</v>
      </c>
      <c r="O164" s="22" t="str">
        <f>_xlfn.XLOOKUP(T_PA9[[#This Row],[CÓDIGO]],'[2]BASE DE RADICACION 2'!$A$2:$A$668,'[2]BASE DE RADICACION 2'!$N$2:$N$668)</f>
        <v>Directa prestación de servicios</v>
      </c>
      <c r="P164" s="78" t="e">
        <f>_xlfn.XLOOKUP(T_PA9[[#This Row],[CÓDIGO]],'[3]BASE DE RADICACION 2'!$A$2:$A$620,'[3]BASE DE RADICACION 2'!$O$2:$O$620)</f>
        <v>#N/A</v>
      </c>
      <c r="Q164" s="78" t="e">
        <f>_xlfn.XLOOKUP(T_PA9[[#This Row],[CÓDIGO]],'[3]BASE DE RADICACION 2'!$A$2:$A$620,'[3]BASE DE RADICACION 2'!$O$2:$O$620)</f>
        <v>#N/A</v>
      </c>
      <c r="R164" s="78" t="e">
        <f>_xlfn.XLOOKUP(T_PA9[[#This Row],[CÓDIGO]],'[3]BASE DE RADICACION 2'!$A$2:$A$620,'[3]BASE DE RADICACION 2'!$O$2:$O$620)</f>
        <v>#N/A</v>
      </c>
      <c r="S164" s="78"/>
      <c r="T164" s="24" t="s">
        <v>185</v>
      </c>
    </row>
    <row r="165" spans="2:20" s="32" customFormat="1" ht="51" hidden="1" customHeight="1" x14ac:dyDescent="0.2">
      <c r="B165" s="28" t="s">
        <v>315</v>
      </c>
      <c r="C165" s="22">
        <f>_xlfn.XLOOKUP(T_PA9[[#This Row],[CÓDIGO]],'[2]BASE DE RADICACION 2'!$A$2:$A$668,'[2]BASE DE RADICACION 2'!$B$2:$B$668)</f>
        <v>444</v>
      </c>
      <c r="D165" s="22" t="str">
        <f>_xlfn.XLOOKUP(T_PA9[[#This Row],[CÓDIGO]],'[2]BASE DE RADICACION 2'!$A$2:$A$668,'[2]BASE DE RADICACION 2'!$E$2:$E$668)</f>
        <v>Solicitud de contratación Andrea Jineth Rodriguez Reyes</v>
      </c>
      <c r="E165" s="22">
        <f>_xlfn.XLOOKUP(T_PA9[[#This Row],[CÓDIGO]],'[2]BASE DE RADICACION 2'!$A$2:$A$668,'[2]BASE DE RADICACION 2'!$F$2:$F$668)</f>
        <v>335</v>
      </c>
      <c r="F165" s="22" t="s">
        <v>182</v>
      </c>
      <c r="G165" s="22" t="s">
        <v>188</v>
      </c>
      <c r="H165" s="22" t="str">
        <f>_xlfn.XLOOKUP(T_PA9[[#This Row],[CÓDIGO]],'[2]BASE DE RADICACION 2'!$A$2:$A$668,'[2]BASE DE RADICACION 2'!$M$2:$M$668)</f>
        <v>Prestar servicios profesionales para consolidar el análisis y la respuesta de la vigilancia en salud pública de eventos transmisibles endoepidémicos según lineamientos de la dirección de vigilancia y análisis de riesgo en salud pública.</v>
      </c>
      <c r="I165" s="35">
        <f>_xlfn.XLOOKUP(T_PA9[[#This Row],[CÓDIGO]],'[2]BASE DE RADICACION 2'!$A$2:$A$668,'[2]BASE DE RADICACION 2'!$C$2:$C$668)</f>
        <v>45147</v>
      </c>
      <c r="J165" s="22" t="s">
        <v>195</v>
      </c>
      <c r="K165" s="22" t="s">
        <v>195</v>
      </c>
      <c r="L165" s="22" t="s">
        <v>126</v>
      </c>
      <c r="M165" s="35">
        <f>_xlfn.XLOOKUP(T_PA9[[#This Row],[CÓDIGO]],'[2]BASE DE RADICACION 2'!$A$2:$A$668,'[2]BASE DE RADICACION 2'!$V$2:$V$668)</f>
        <v>45152</v>
      </c>
      <c r="N165" s="22" t="s">
        <v>63</v>
      </c>
      <c r="O165" s="22" t="str">
        <f>_xlfn.XLOOKUP(T_PA9[[#This Row],[CÓDIGO]],'[2]BASE DE RADICACION 2'!$A$2:$A$668,'[2]BASE DE RADICACION 2'!$N$2:$N$668)</f>
        <v>Directa prestación de servicios</v>
      </c>
      <c r="P165" s="78" t="e">
        <f>_xlfn.XLOOKUP(T_PA9[[#This Row],[CÓDIGO]],'[3]BASE DE RADICACION 2'!$A$2:$A$620,'[3]BASE DE RADICACION 2'!$O$2:$O$620)</f>
        <v>#N/A</v>
      </c>
      <c r="Q165" s="78" t="e">
        <f>_xlfn.XLOOKUP(T_PA9[[#This Row],[CÓDIGO]],'[3]BASE DE RADICACION 2'!$A$2:$A$620,'[3]BASE DE RADICACION 2'!$O$2:$O$620)</f>
        <v>#N/A</v>
      </c>
      <c r="R165" s="78" t="e">
        <f>_xlfn.XLOOKUP(T_PA9[[#This Row],[CÓDIGO]],'[3]BASE DE RADICACION 2'!$A$2:$A$620,'[3]BASE DE RADICACION 2'!$O$2:$O$620)</f>
        <v>#N/A</v>
      </c>
      <c r="S165" s="78"/>
      <c r="T165" s="24" t="s">
        <v>185</v>
      </c>
    </row>
    <row r="166" spans="2:20" s="32" customFormat="1" ht="76.5" hidden="1" customHeight="1" x14ac:dyDescent="0.2">
      <c r="B166" s="28" t="s">
        <v>316</v>
      </c>
      <c r="C166" s="22">
        <f>_xlfn.XLOOKUP(T_PA9[[#This Row],[CÓDIGO]],'[2]BASE DE RADICACION 2'!$A$2:$A$668,'[2]BASE DE RADICACION 2'!$B$2:$B$668)</f>
        <v>441</v>
      </c>
      <c r="D166" s="22" t="str">
        <f>_xlfn.XLOOKUP(T_PA9[[#This Row],[CÓDIGO]],'[2]BASE DE RADICACION 2'!$A$2:$A$668,'[2]BASE DE RADICACION 2'!$E$2:$E$668)</f>
        <v>Solicitud de contratación Alejandra Velásquez Morales</v>
      </c>
      <c r="E166" s="22">
        <f>_xlfn.XLOOKUP(T_PA9[[#This Row],[CÓDIGO]],'[2]BASE DE RADICACION 2'!$A$2:$A$668,'[2]BASE DE RADICACION 2'!$F$2:$F$668)</f>
        <v>335</v>
      </c>
      <c r="F166" s="22" t="s">
        <v>182</v>
      </c>
      <c r="G166" s="22" t="s">
        <v>188</v>
      </c>
      <c r="H166" s="22" t="str">
        <f>_xlfn.XLOOKUP(T_PA9[[#This Row],[CÓDIGO]],'[2]BASE DE RADICACION 2'!$A$2:$A$668,'[2]BASE DE RADICACION 2'!$M$2:$M$668)</f>
        <v>Brindar apoyo al fortalecimiento del mecanismo de preparación y respuesta de la Dirección de Vigilancia y Análisis de Riesgo en Salud Pública, con especial énfasis en la gestión de poblaciones especiales priorizadas por la Subdirección y en la proyección del Centro de Operaciones de Emergencia en Salud Pública (COE-ESP) como punto regional de referencia.</v>
      </c>
      <c r="I166" s="35">
        <f>_xlfn.XLOOKUP(T_PA9[[#This Row],[CÓDIGO]],'[2]BASE DE RADICACION 2'!$A$2:$A$668,'[2]BASE DE RADICACION 2'!$C$2:$C$668)</f>
        <v>45138</v>
      </c>
      <c r="J166" s="22" t="s">
        <v>146</v>
      </c>
      <c r="K166" s="22" t="s">
        <v>146</v>
      </c>
      <c r="L166" s="22" t="s">
        <v>126</v>
      </c>
      <c r="M166" s="35">
        <f>_xlfn.XLOOKUP(T_PA9[[#This Row],[CÓDIGO]],'[2]BASE DE RADICACION 2'!$A$2:$A$668,'[2]BASE DE RADICACION 2'!$V$2:$V$668)</f>
        <v>45149</v>
      </c>
      <c r="N166" s="22" t="s">
        <v>63</v>
      </c>
      <c r="O166" s="22" t="str">
        <f>_xlfn.XLOOKUP(T_PA9[[#This Row],[CÓDIGO]],'[2]BASE DE RADICACION 2'!$A$2:$A$668,'[2]BASE DE RADICACION 2'!$N$2:$N$668)</f>
        <v>Directa prestación de servicios</v>
      </c>
      <c r="P166" s="78" t="e">
        <f>_xlfn.XLOOKUP(T_PA9[[#This Row],[CÓDIGO]],'[3]BASE DE RADICACION 2'!$A$2:$A$620,'[3]BASE DE RADICACION 2'!$O$2:$O$620)</f>
        <v>#N/A</v>
      </c>
      <c r="Q166" s="78" t="e">
        <f>_xlfn.XLOOKUP(T_PA9[[#This Row],[CÓDIGO]],'[3]BASE DE RADICACION 2'!$A$2:$A$620,'[3]BASE DE RADICACION 2'!$O$2:$O$620)</f>
        <v>#N/A</v>
      </c>
      <c r="R166" s="78" t="e">
        <f>_xlfn.XLOOKUP(T_PA9[[#This Row],[CÓDIGO]],'[3]BASE DE RADICACION 2'!$A$2:$A$620,'[3]BASE DE RADICACION 2'!$O$2:$O$620)</f>
        <v>#N/A</v>
      </c>
      <c r="S166" s="78"/>
      <c r="T166" s="24" t="s">
        <v>185</v>
      </c>
    </row>
    <row r="167" spans="2:20" s="32" customFormat="1" ht="38.25" hidden="1" customHeight="1" x14ac:dyDescent="0.2">
      <c r="B167" s="28" t="s">
        <v>317</v>
      </c>
      <c r="C167" s="22">
        <f>_xlfn.XLOOKUP(T_PA9[[#This Row],[CÓDIGO]],'[2]BASE DE RADICACION 2'!$A$2:$A$668,'[2]BASE DE RADICACION 2'!$B$2:$B$668)</f>
        <v>433</v>
      </c>
      <c r="D167" s="22" t="str">
        <f>_xlfn.XLOOKUP(T_PA9[[#This Row],[CÓDIGO]],'[2]BASE DE RADICACION 2'!$A$2:$A$668,'[2]BASE DE RADICACION 2'!$E$2:$E$668)</f>
        <v>Solicitud de contratación Liliana Judith Coronado Ortega</v>
      </c>
      <c r="E167" s="22">
        <f>_xlfn.XLOOKUP(T_PA9[[#This Row],[CÓDIGO]],'[2]BASE DE RADICACION 2'!$A$2:$A$668,'[2]BASE DE RADICACION 2'!$F$2:$F$668)</f>
        <v>335</v>
      </c>
      <c r="F167" s="22" t="s">
        <v>182</v>
      </c>
      <c r="G167" s="22" t="s">
        <v>188</v>
      </c>
      <c r="H167" s="22" t="str">
        <f>_xlfn.XLOOKUP(T_PA9[[#This Row],[CÓDIGO]],'[2]BASE DE RADICACION 2'!$A$2:$A$668,'[2]BASE DE RADICACION 2'!$M$2:$M$668)</f>
        <v>Prestar los servicios profesionales para apoyar los procesos de vigilancia en salud pública de eventos no transmisibles y relacionados con maternidad segura.</v>
      </c>
      <c r="I167" s="35">
        <f>_xlfn.XLOOKUP(T_PA9[[#This Row],[CÓDIGO]],'[2]BASE DE RADICACION 2'!$A$2:$A$668,'[2]BASE DE RADICACION 2'!$C$2:$C$668)</f>
        <v>45126</v>
      </c>
      <c r="J167" s="22" t="s">
        <v>146</v>
      </c>
      <c r="K167" s="22" t="s">
        <v>146</v>
      </c>
      <c r="L167" s="22" t="s">
        <v>126</v>
      </c>
      <c r="M167" s="35">
        <f>_xlfn.XLOOKUP(T_PA9[[#This Row],[CÓDIGO]],'[2]BASE DE RADICACION 2'!$A$2:$A$668,'[2]BASE DE RADICACION 2'!$V$2:$V$668)</f>
        <v>45142</v>
      </c>
      <c r="N167" s="22" t="s">
        <v>63</v>
      </c>
      <c r="O167" s="22" t="str">
        <f>_xlfn.XLOOKUP(T_PA9[[#This Row],[CÓDIGO]],'[2]BASE DE RADICACION 2'!$A$2:$A$668,'[2]BASE DE RADICACION 2'!$N$2:$N$668)</f>
        <v>Directa prestación de servicios</v>
      </c>
      <c r="P167" s="78" t="e">
        <f>_xlfn.XLOOKUP(T_PA9[[#This Row],[CÓDIGO]],'[3]BASE DE RADICACION 2'!$A$2:$A$620,'[3]BASE DE RADICACION 2'!$O$2:$O$620)</f>
        <v>#N/A</v>
      </c>
      <c r="Q167" s="78" t="e">
        <f>_xlfn.XLOOKUP(T_PA9[[#This Row],[CÓDIGO]],'[3]BASE DE RADICACION 2'!$A$2:$A$620,'[3]BASE DE RADICACION 2'!$O$2:$O$620)</f>
        <v>#N/A</v>
      </c>
      <c r="R167" s="78" t="e">
        <f>_xlfn.XLOOKUP(T_PA9[[#This Row],[CÓDIGO]],'[3]BASE DE RADICACION 2'!$A$2:$A$620,'[3]BASE DE RADICACION 2'!$O$2:$O$620)</f>
        <v>#N/A</v>
      </c>
      <c r="S167" s="78"/>
      <c r="T167" s="24" t="s">
        <v>185</v>
      </c>
    </row>
    <row r="168" spans="2:20" s="32" customFormat="1" ht="73.5" hidden="1" customHeight="1" x14ac:dyDescent="0.2">
      <c r="B168" s="28" t="s">
        <v>318</v>
      </c>
      <c r="C168" s="22">
        <f>_xlfn.XLOOKUP(T_PA9[[#This Row],[CÓDIGO]],'[2]BASE DE RADICACION 2'!$A$2:$A$668,'[2]BASE DE RADICACION 2'!$B$2:$B$668)</f>
        <v>304</v>
      </c>
      <c r="D168" s="22" t="str">
        <f>_xlfn.XLOOKUP(T_PA9[[#This Row],[CÓDIGO]],'[2]BASE DE RADICACION 2'!$A$2:$A$668,'[2]BASE DE RADICACION 2'!$E$2:$E$668)</f>
        <v>Solicitud de contratación Lyda Marlen Criollo Alvarado</v>
      </c>
      <c r="E168" s="22">
        <f>_xlfn.XLOOKUP(T_PA9[[#This Row],[CÓDIGO]],'[2]BASE DE RADICACION 2'!$A$2:$A$668,'[2]BASE DE RADICACION 2'!$F$2:$F$668)</f>
        <v>335</v>
      </c>
      <c r="F168" s="22" t="s">
        <v>182</v>
      </c>
      <c r="G168" s="22" t="s">
        <v>188</v>
      </c>
      <c r="H168" s="22" t="str">
        <f>_xlfn.XLOOKUP(T_PA9[[#This Row],[CÓDIGO]],'[2]BASE DE RADICACION 2'!$A$2:$A$668,'[2]BASE DE RADICACION 2'!$M$2:$M$668)</f>
        <v xml:space="preserve">Apoyar la ejecución y seguimiento de los procesos contractuales de infraestructura tecnológica en el marco del proyecto “Sostenibilidad de la etapa de desarrollo del Instituto Nacional de Salud de Colombia en respuesta a emergencias de salud pública y su desarrollo como centro de excelencia para américa latina”.
</v>
      </c>
      <c r="I168" s="35">
        <f>_xlfn.XLOOKUP(T_PA9[[#This Row],[CÓDIGO]],'[2]BASE DE RADICACION 2'!$A$2:$A$668,'[2]BASE DE RADICACION 2'!$C$2:$C$668)</f>
        <v>44972</v>
      </c>
      <c r="J168" s="22" t="s">
        <v>131</v>
      </c>
      <c r="K168" s="22" t="s">
        <v>131</v>
      </c>
      <c r="L168" s="22" t="s">
        <v>126</v>
      </c>
      <c r="M168" s="35">
        <f>_xlfn.XLOOKUP(T_PA9[[#This Row],[CÓDIGO]],'[2]BASE DE RADICACION 2'!$A$2:$A$668,'[2]BASE DE RADICACION 2'!$V$2:$V$668)</f>
        <v>44991</v>
      </c>
      <c r="N168" s="22" t="s">
        <v>63</v>
      </c>
      <c r="O168" s="22" t="str">
        <f>_xlfn.XLOOKUP(T_PA9[[#This Row],[CÓDIGO]],'[2]BASE DE RADICACION 2'!$A$2:$A$668,'[2]BASE DE RADICACION 2'!$N$2:$N$668)</f>
        <v>Directa prestación de servicios</v>
      </c>
      <c r="P168" s="78" t="e">
        <f>_xlfn.XLOOKUP(T_PA9[[#This Row],[CÓDIGO]],'[3]BASE DE RADICACION 2'!$A$2:$A$620,'[3]BASE DE RADICACION 2'!$O$2:$O$620)</f>
        <v>#N/A</v>
      </c>
      <c r="Q168" s="78" t="e">
        <f>_xlfn.XLOOKUP(T_PA9[[#This Row],[CÓDIGO]],'[3]BASE DE RADICACION 2'!$A$2:$A$620,'[3]BASE DE RADICACION 2'!$O$2:$O$620)</f>
        <v>#N/A</v>
      </c>
      <c r="R168" s="78" t="e">
        <f>_xlfn.XLOOKUP(T_PA9[[#This Row],[CÓDIGO]],'[3]BASE DE RADICACION 2'!$A$2:$A$620,'[3]BASE DE RADICACION 2'!$O$2:$O$620)</f>
        <v>#N/A</v>
      </c>
      <c r="S168" s="78"/>
      <c r="T168" s="24" t="s">
        <v>185</v>
      </c>
    </row>
    <row r="169" spans="2:20" s="32" customFormat="1" ht="73.5" hidden="1" customHeight="1" x14ac:dyDescent="0.2">
      <c r="B169" s="28" t="s">
        <v>319</v>
      </c>
      <c r="C169" s="22">
        <f>_xlfn.XLOOKUP(T_PA9[[#This Row],[CÓDIGO]],'[2]BASE DE RADICACION 2'!$A$2:$A$668,'[2]BASE DE RADICACION 2'!$B$2:$B$668)</f>
        <v>294</v>
      </c>
      <c r="D169" s="22" t="str">
        <f>_xlfn.XLOOKUP(T_PA9[[#This Row],[CÓDIGO]],'[2]BASE DE RADICACION 2'!$A$2:$A$668,'[2]BASE DE RADICACION 2'!$E$2:$E$668)</f>
        <v>Solicitud de contratación Jorge Enrique Villalobos Espinosa</v>
      </c>
      <c r="E169" s="22">
        <f>_xlfn.XLOOKUP(T_PA9[[#This Row],[CÓDIGO]],'[2]BASE DE RADICACION 2'!$A$2:$A$668,'[2]BASE DE RADICACION 2'!$F$2:$F$668)</f>
        <v>335</v>
      </c>
      <c r="F169" s="22" t="s">
        <v>182</v>
      </c>
      <c r="G169" s="22" t="s">
        <v>188</v>
      </c>
      <c r="H169" s="22" t="str">
        <f>_xlfn.XLOOKUP(T_PA9[[#This Row],[CÓDIGO]],'[2]BASE DE RADICACION 2'!$A$2:$A$668,'[2]BASE DE RADICACION 2'!$M$2:$M$668)</f>
        <v>Apoyar la gestión y administración de la información de los proyectos cuyos recursos están en el Fondo Especial para Investigaciones-INS, así como el apoyo en la traducción oral y escrita del idioma inglés, especialmente lo relacionado con la oportunidad de financiación (NOFO) número CDC-RFA-GH20-2132.</v>
      </c>
      <c r="I169" s="35">
        <f>_xlfn.XLOOKUP(T_PA9[[#This Row],[CÓDIGO]],'[2]BASE DE RADICACION 2'!$A$2:$A$668,'[2]BASE DE RADICACION 2'!$C$2:$C$668)</f>
        <v>44970</v>
      </c>
      <c r="J169" s="22" t="s">
        <v>131</v>
      </c>
      <c r="K169" s="22" t="s">
        <v>131</v>
      </c>
      <c r="L169" s="22" t="s">
        <v>126</v>
      </c>
      <c r="M169" s="35">
        <f>_xlfn.XLOOKUP(T_PA9[[#This Row],[CÓDIGO]],'[2]BASE DE RADICACION 2'!$A$2:$A$668,'[2]BASE DE RADICACION 2'!$V$2:$V$668)</f>
        <v>0</v>
      </c>
      <c r="N169" s="22" t="s">
        <v>63</v>
      </c>
      <c r="O169" s="22" t="str">
        <f>_xlfn.XLOOKUP(T_PA9[[#This Row],[CÓDIGO]],'[2]BASE DE RADICACION 2'!$A$2:$A$668,'[2]BASE DE RADICACION 2'!$N$2:$N$668)</f>
        <v>Directa prestación de servicios</v>
      </c>
      <c r="P169" s="78" t="e">
        <f>_xlfn.XLOOKUP(T_PA9[[#This Row],[CÓDIGO]],'[3]BASE DE RADICACION 2'!$A$2:$A$620,'[3]BASE DE RADICACION 2'!$O$2:$O$620)</f>
        <v>#N/A</v>
      </c>
      <c r="Q169" s="78" t="e">
        <f>_xlfn.XLOOKUP(T_PA9[[#This Row],[CÓDIGO]],'[3]BASE DE RADICACION 2'!$A$2:$A$620,'[3]BASE DE RADICACION 2'!$O$2:$O$620)</f>
        <v>#N/A</v>
      </c>
      <c r="R169" s="78" t="e">
        <f>_xlfn.XLOOKUP(T_PA9[[#This Row],[CÓDIGO]],'[3]BASE DE RADICACION 2'!$A$2:$A$620,'[3]BASE DE RADICACION 2'!$O$2:$O$620)</f>
        <v>#N/A</v>
      </c>
      <c r="S169" s="78"/>
      <c r="T169" s="24" t="s">
        <v>185</v>
      </c>
    </row>
    <row r="170" spans="2:20" s="32" customFormat="1" ht="73.5" hidden="1" customHeight="1" x14ac:dyDescent="0.2">
      <c r="B170" s="28" t="s">
        <v>320</v>
      </c>
      <c r="C170" s="22">
        <f>_xlfn.XLOOKUP(T_PA9[[#This Row],[CÓDIGO]],'[2]BASE DE RADICACION 2'!$A$2:$A$668,'[2]BASE DE RADICACION 2'!$B$2:$B$668)</f>
        <v>282</v>
      </c>
      <c r="D170" s="22" t="str">
        <f>_xlfn.XLOOKUP(T_PA9[[#This Row],[CÓDIGO]],'[2]BASE DE RADICACION 2'!$A$2:$A$668,'[2]BASE DE RADICACION 2'!$E$2:$E$668)</f>
        <v>Solicitud de contratación Claudia Patricia Roncancio Melgarejo</v>
      </c>
      <c r="E170" s="22">
        <f>_xlfn.XLOOKUP(T_PA9[[#This Row],[CÓDIGO]],'[2]BASE DE RADICACION 2'!$A$2:$A$668,'[2]BASE DE RADICACION 2'!$F$2:$F$668)</f>
        <v>335</v>
      </c>
      <c r="F170" s="22" t="s">
        <v>182</v>
      </c>
      <c r="G170" s="22" t="s">
        <v>188</v>
      </c>
      <c r="H170" s="22" t="str">
        <f>_xlfn.XLOOKUP(T_PA9[[#This Row],[CÓDIGO]],'[2]BASE DE RADICACION 2'!$A$2:$A$668,'[2]BASE DE RADICACION 2'!$M$2:$M$668)</f>
        <v xml:space="preserve">Prestar servicios profesionales especializados para el apoyo del proceso de consolidación, análisis y procesamiento de información de los eventos de interés en salud pública, así como los asuntos relacionados con el cumplimiento de los requisitos establecidos en la NTCPE 1000 de la operación estadística de Sivigila.
</v>
      </c>
      <c r="I170" s="35">
        <f>_xlfn.XLOOKUP(T_PA9[[#This Row],[CÓDIGO]],'[2]BASE DE RADICACION 2'!$A$2:$A$668,'[2]BASE DE RADICACION 2'!$C$2:$C$668)</f>
        <v>44956</v>
      </c>
      <c r="J170" s="22" t="s">
        <v>62</v>
      </c>
      <c r="K170" s="22" t="s">
        <v>62</v>
      </c>
      <c r="L170" s="22" t="s">
        <v>126</v>
      </c>
      <c r="M170" s="35">
        <f>_xlfn.XLOOKUP(T_PA9[[#This Row],[CÓDIGO]],'[2]BASE DE RADICACION 2'!$A$2:$A$668,'[2]BASE DE RADICACION 2'!$V$2:$V$668)</f>
        <v>0</v>
      </c>
      <c r="N170" s="22" t="s">
        <v>63</v>
      </c>
      <c r="O170" s="22" t="str">
        <f>_xlfn.XLOOKUP(T_PA9[[#This Row],[CÓDIGO]],'[2]BASE DE RADICACION 2'!$A$2:$A$668,'[2]BASE DE RADICACION 2'!$N$2:$N$668)</f>
        <v>Directa prestación de servicios</v>
      </c>
      <c r="P170" s="78" t="e">
        <f>_xlfn.XLOOKUP(T_PA9[[#This Row],[CÓDIGO]],'[3]BASE DE RADICACION 2'!$A$2:$A$620,'[3]BASE DE RADICACION 2'!$O$2:$O$620)</f>
        <v>#N/A</v>
      </c>
      <c r="Q170" s="78" t="e">
        <f>_xlfn.XLOOKUP(T_PA9[[#This Row],[CÓDIGO]],'[3]BASE DE RADICACION 2'!$A$2:$A$620,'[3]BASE DE RADICACION 2'!$O$2:$O$620)</f>
        <v>#N/A</v>
      </c>
      <c r="R170" s="78" t="e">
        <f>_xlfn.XLOOKUP(T_PA9[[#This Row],[CÓDIGO]],'[3]BASE DE RADICACION 2'!$A$2:$A$620,'[3]BASE DE RADICACION 2'!$O$2:$O$620)</f>
        <v>#N/A</v>
      </c>
      <c r="S170" s="78"/>
      <c r="T170" s="24" t="s">
        <v>185</v>
      </c>
    </row>
    <row r="171" spans="2:20" s="32" customFormat="1" ht="51" hidden="1" customHeight="1" x14ac:dyDescent="0.2">
      <c r="B171" s="28" t="s">
        <v>321</v>
      </c>
      <c r="C171" s="22">
        <f>_xlfn.XLOOKUP(T_PA9[[#This Row],[CÓDIGO]],'[2]BASE DE RADICACION 2'!$A$2:$A$668,'[2]BASE DE RADICACION 2'!$B$2:$B$668)</f>
        <v>278</v>
      </c>
      <c r="D171" s="22" t="str">
        <f>_xlfn.XLOOKUP(T_PA9[[#This Row],[CÓDIGO]],'[2]BASE DE RADICACION 2'!$A$2:$A$668,'[2]BASE DE RADICACION 2'!$E$2:$E$668)</f>
        <v>Solicitud contratación Deccy Magnolia Gonzalez Ruge</v>
      </c>
      <c r="E171" s="22">
        <f>_xlfn.XLOOKUP(T_PA9[[#This Row],[CÓDIGO]],'[2]BASE DE RADICACION 2'!$A$2:$A$668,'[2]BASE DE RADICACION 2'!$F$2:$F$668)</f>
        <v>335</v>
      </c>
      <c r="F171" s="22" t="s">
        <v>182</v>
      </c>
      <c r="G171" s="22" t="s">
        <v>188</v>
      </c>
      <c r="H171" s="22" t="str">
        <f>_xlfn.XLOOKUP(T_PA9[[#This Row],[CÓDIGO]],'[2]BASE DE RADICACION 2'!$A$2:$A$668,'[2]BASE DE RADICACION 2'!$M$2:$M$668)</f>
        <v xml:space="preserve">Prestar sus servicios profesionales para fortalecer las estrategias de trabajo intersectorial y de mesas funcionales de eventos de interés en salud pública en el marco de la vigilancia de eventos endoepidémicos.
</v>
      </c>
      <c r="I171" s="35">
        <f>_xlfn.XLOOKUP(T_PA9[[#This Row],[CÓDIGO]],'[2]BASE DE RADICACION 2'!$A$2:$A$668,'[2]BASE DE RADICACION 2'!$C$2:$C$668)</f>
        <v>44951</v>
      </c>
      <c r="J171" s="22" t="s">
        <v>62</v>
      </c>
      <c r="K171" s="22" t="s">
        <v>62</v>
      </c>
      <c r="L171" s="22" t="s">
        <v>126</v>
      </c>
      <c r="M171" s="35">
        <f>_xlfn.XLOOKUP(T_PA9[[#This Row],[CÓDIGO]],'[2]BASE DE RADICACION 2'!$A$2:$A$668,'[2]BASE DE RADICACION 2'!$V$2:$V$668)</f>
        <v>0</v>
      </c>
      <c r="N171" s="22" t="s">
        <v>63</v>
      </c>
      <c r="O171" s="22" t="str">
        <f>_xlfn.XLOOKUP(T_PA9[[#This Row],[CÓDIGO]],'[2]BASE DE RADICACION 2'!$A$2:$A$668,'[2]BASE DE RADICACION 2'!$N$2:$N$668)</f>
        <v>Directa prestación de servicios</v>
      </c>
      <c r="P171" s="78" t="e">
        <f>_xlfn.XLOOKUP(T_PA9[[#This Row],[CÓDIGO]],'[3]BASE DE RADICACION 2'!$A$2:$A$620,'[3]BASE DE RADICACION 2'!$O$2:$O$620)</f>
        <v>#N/A</v>
      </c>
      <c r="Q171" s="78" t="e">
        <f>_xlfn.XLOOKUP(T_PA9[[#This Row],[CÓDIGO]],'[3]BASE DE RADICACION 2'!$A$2:$A$620,'[3]BASE DE RADICACION 2'!$O$2:$O$620)</f>
        <v>#N/A</v>
      </c>
      <c r="R171" s="78" t="e">
        <f>_xlfn.XLOOKUP(T_PA9[[#This Row],[CÓDIGO]],'[3]BASE DE RADICACION 2'!$A$2:$A$620,'[3]BASE DE RADICACION 2'!$O$2:$O$620)</f>
        <v>#N/A</v>
      </c>
      <c r="S171" s="78"/>
      <c r="T171" s="24" t="s">
        <v>185</v>
      </c>
    </row>
    <row r="172" spans="2:20" s="32" customFormat="1" ht="38.25" hidden="1" customHeight="1" x14ac:dyDescent="0.2">
      <c r="B172" s="28" t="s">
        <v>322</v>
      </c>
      <c r="C172" s="22">
        <f>_xlfn.XLOOKUP(T_PA9[[#This Row],[CÓDIGO]],'[2]BASE DE RADICACION 2'!$A$2:$A$668,'[2]BASE DE RADICACION 2'!$B$2:$B$668)</f>
        <v>277</v>
      </c>
      <c r="D172" s="22" t="str">
        <f>_xlfn.XLOOKUP(T_PA9[[#This Row],[CÓDIGO]],'[2]BASE DE RADICACION 2'!$A$2:$A$668,'[2]BASE DE RADICACION 2'!$E$2:$E$668)</f>
        <v>Solicitud contratación Javier Fernando Borbón Ramos</v>
      </c>
      <c r="E172" s="22">
        <f>_xlfn.XLOOKUP(T_PA9[[#This Row],[CÓDIGO]],'[2]BASE DE RADICACION 2'!$A$2:$A$668,'[2]BASE DE RADICACION 2'!$F$2:$F$668)</f>
        <v>335</v>
      </c>
      <c r="F172" s="22" t="s">
        <v>182</v>
      </c>
      <c r="G172" s="22" t="s">
        <v>188</v>
      </c>
      <c r="H172" s="22" t="str">
        <f>_xlfn.XLOOKUP(T_PA9[[#This Row],[CÓDIGO]],'[2]BASE DE RADICACION 2'!$A$2:$A$668,'[2]BASE DE RADICACION 2'!$M$2:$M$668)</f>
        <v>Prestar servicios profesionales para desarrollar acciones intersectoriales de apoyo a la operación del sistema de vigilancia de rabia animal y otras zoonosis.</v>
      </c>
      <c r="I172" s="35">
        <f>_xlfn.XLOOKUP(T_PA9[[#This Row],[CÓDIGO]],'[2]BASE DE RADICACION 2'!$A$2:$A$668,'[2]BASE DE RADICACION 2'!$C$2:$C$668)</f>
        <v>44951</v>
      </c>
      <c r="J172" s="22" t="s">
        <v>62</v>
      </c>
      <c r="K172" s="22" t="s">
        <v>62</v>
      </c>
      <c r="L172" s="22" t="s">
        <v>126</v>
      </c>
      <c r="M172" s="35">
        <f>_xlfn.XLOOKUP(T_PA9[[#This Row],[CÓDIGO]],'[2]BASE DE RADICACION 2'!$A$2:$A$668,'[2]BASE DE RADICACION 2'!$V$2:$V$668)</f>
        <v>0</v>
      </c>
      <c r="N172" s="22" t="s">
        <v>63</v>
      </c>
      <c r="O172" s="22" t="str">
        <f>_xlfn.XLOOKUP(T_PA9[[#This Row],[CÓDIGO]],'[2]BASE DE RADICACION 2'!$A$2:$A$668,'[2]BASE DE RADICACION 2'!$N$2:$N$668)</f>
        <v>Directa prestación de servicios</v>
      </c>
      <c r="P172" s="78" t="e">
        <f>_xlfn.XLOOKUP(T_PA9[[#This Row],[CÓDIGO]],'[3]BASE DE RADICACION 2'!$A$2:$A$620,'[3]BASE DE RADICACION 2'!$O$2:$O$620)</f>
        <v>#N/A</v>
      </c>
      <c r="Q172" s="78" t="e">
        <f>_xlfn.XLOOKUP(T_PA9[[#This Row],[CÓDIGO]],'[3]BASE DE RADICACION 2'!$A$2:$A$620,'[3]BASE DE RADICACION 2'!$O$2:$O$620)</f>
        <v>#N/A</v>
      </c>
      <c r="R172" s="78" t="e">
        <f>_xlfn.XLOOKUP(T_PA9[[#This Row],[CÓDIGO]],'[3]BASE DE RADICACION 2'!$A$2:$A$620,'[3]BASE DE RADICACION 2'!$O$2:$O$620)</f>
        <v>#N/A</v>
      </c>
      <c r="S172" s="78"/>
      <c r="T172" s="24" t="s">
        <v>185</v>
      </c>
    </row>
    <row r="173" spans="2:20" s="32" customFormat="1" ht="51" hidden="1" customHeight="1" x14ac:dyDescent="0.2">
      <c r="B173" s="28" t="s">
        <v>323</v>
      </c>
      <c r="C173" s="22">
        <f>_xlfn.XLOOKUP(T_PA9[[#This Row],[CÓDIGO]],'[2]BASE DE RADICACION 2'!$A$2:$A$668,'[2]BASE DE RADICACION 2'!$B$2:$B$668)</f>
        <v>272</v>
      </c>
      <c r="D173" s="22" t="str">
        <f>_xlfn.XLOOKUP(T_PA9[[#This Row],[CÓDIGO]],'[2]BASE DE RADICACION 2'!$A$2:$A$668,'[2]BASE DE RADICACION 2'!$E$2:$E$668)</f>
        <v>SOLICITUD DE CONTRATACIÓN Jacqueline Espinosa Martinez</v>
      </c>
      <c r="E173" s="22">
        <f>_xlfn.XLOOKUP(T_PA9[[#This Row],[CÓDIGO]],'[2]BASE DE RADICACION 2'!$A$2:$A$668,'[2]BASE DE RADICACION 2'!$F$2:$F$668)</f>
        <v>335</v>
      </c>
      <c r="F173" s="22" t="s">
        <v>182</v>
      </c>
      <c r="G173" s="22" t="s">
        <v>188</v>
      </c>
      <c r="H173" s="22" t="str">
        <f>_xlfn.XLOOKUP(T_PA9[[#This Row],[CÓDIGO]],'[2]BASE DE RADICACION 2'!$A$2:$A$668,'[2]BASE DE RADICACION 2'!$M$2:$M$668)</f>
        <v>Prestar Servicios para apoyar la formación del talento humano para la vigilancia en salud pública de acuerdo a las competencias de la Dirección de Vigilancia y análisis del riesgo en salud pública.</v>
      </c>
      <c r="I173" s="35">
        <f>_xlfn.XLOOKUP(T_PA9[[#This Row],[CÓDIGO]],'[2]BASE DE RADICACION 2'!$A$2:$A$668,'[2]BASE DE RADICACION 2'!$C$2:$C$668)</f>
        <v>44945</v>
      </c>
      <c r="J173" s="22" t="s">
        <v>62</v>
      </c>
      <c r="K173" s="22" t="s">
        <v>62</v>
      </c>
      <c r="L173" s="22" t="s">
        <v>126</v>
      </c>
      <c r="M173" s="35">
        <f>_xlfn.XLOOKUP(T_PA9[[#This Row],[CÓDIGO]],'[2]BASE DE RADICACION 2'!$A$2:$A$668,'[2]BASE DE RADICACION 2'!$V$2:$V$668)</f>
        <v>0</v>
      </c>
      <c r="N173" s="22" t="s">
        <v>63</v>
      </c>
      <c r="O173" s="22" t="str">
        <f>_xlfn.XLOOKUP(T_PA9[[#This Row],[CÓDIGO]],'[2]BASE DE RADICACION 2'!$A$2:$A$668,'[2]BASE DE RADICACION 2'!$N$2:$N$668)</f>
        <v>Directa prestación de servicios</v>
      </c>
      <c r="P173" s="78" t="e">
        <f>_xlfn.XLOOKUP(T_PA9[[#This Row],[CÓDIGO]],'[3]BASE DE RADICACION 2'!$A$2:$A$620,'[3]BASE DE RADICACION 2'!$O$2:$O$620)</f>
        <v>#N/A</v>
      </c>
      <c r="Q173" s="78" t="e">
        <f>_xlfn.XLOOKUP(T_PA9[[#This Row],[CÓDIGO]],'[3]BASE DE RADICACION 2'!$A$2:$A$620,'[3]BASE DE RADICACION 2'!$O$2:$O$620)</f>
        <v>#N/A</v>
      </c>
      <c r="R173" s="78" t="e">
        <f>_xlfn.XLOOKUP(T_PA9[[#This Row],[CÓDIGO]],'[3]BASE DE RADICACION 2'!$A$2:$A$620,'[3]BASE DE RADICACION 2'!$O$2:$O$620)</f>
        <v>#N/A</v>
      </c>
      <c r="S173" s="78"/>
      <c r="T173" s="24" t="s">
        <v>185</v>
      </c>
    </row>
    <row r="174" spans="2:20" s="32" customFormat="1" ht="51" hidden="1" customHeight="1" x14ac:dyDescent="0.2">
      <c r="B174" s="28" t="s">
        <v>324</v>
      </c>
      <c r="C174" s="22">
        <f>_xlfn.XLOOKUP(T_PA9[[#This Row],[CÓDIGO]],'[2]BASE DE RADICACION 2'!$A$2:$A$668,'[2]BASE DE RADICACION 2'!$B$2:$B$668)</f>
        <v>266</v>
      </c>
      <c r="D174" s="22" t="str">
        <f>_xlfn.XLOOKUP(T_PA9[[#This Row],[CÓDIGO]],'[2]BASE DE RADICACION 2'!$A$2:$A$668,'[2]BASE DE RADICACION 2'!$E$2:$E$668)</f>
        <v>Proceso de contratación Liliana Judith Coronado</v>
      </c>
      <c r="E174" s="22">
        <f>_xlfn.XLOOKUP(T_PA9[[#This Row],[CÓDIGO]],'[2]BASE DE RADICACION 2'!$A$2:$A$668,'[2]BASE DE RADICACION 2'!$F$2:$F$668)</f>
        <v>335</v>
      </c>
      <c r="F174" s="22" t="s">
        <v>182</v>
      </c>
      <c r="G174" s="22" t="s">
        <v>188</v>
      </c>
      <c r="H174" s="22" t="str">
        <f>_xlfn.XLOOKUP(T_PA9[[#This Row],[CÓDIGO]],'[2]BASE DE RADICACION 2'!$A$2:$A$668,'[2]BASE DE RADICACION 2'!$M$2:$M$668)</f>
        <v>Prestar los servicios profesionales para la implementación de cursos virtuales de eventos de maternidad segura para capacitación en vigilancia de la salud pública de las condiciones relacionadas con la maternidad a nivel subnacional.</v>
      </c>
      <c r="I174" s="35">
        <f>_xlfn.XLOOKUP(T_PA9[[#This Row],[CÓDIGO]],'[2]BASE DE RADICACION 2'!$A$2:$A$668,'[2]BASE DE RADICACION 2'!$C$2:$C$668)</f>
        <v>44932</v>
      </c>
      <c r="J174" s="22" t="s">
        <v>62</v>
      </c>
      <c r="K174" s="22" t="s">
        <v>62</v>
      </c>
      <c r="L174" s="22" t="s">
        <v>126</v>
      </c>
      <c r="M174" s="35">
        <f>_xlfn.XLOOKUP(T_PA9[[#This Row],[CÓDIGO]],'[2]BASE DE RADICACION 2'!$A$2:$A$668,'[2]BASE DE RADICACION 2'!$V$2:$V$668)</f>
        <v>0</v>
      </c>
      <c r="N174" s="22" t="s">
        <v>63</v>
      </c>
      <c r="O174" s="22" t="str">
        <f>_xlfn.XLOOKUP(T_PA9[[#This Row],[CÓDIGO]],'[2]BASE DE RADICACION 2'!$A$2:$A$668,'[2]BASE DE RADICACION 2'!$N$2:$N$668)</f>
        <v>Directa prestación de servicios</v>
      </c>
      <c r="P174" s="78" t="e">
        <f>_xlfn.XLOOKUP(T_PA9[[#This Row],[CÓDIGO]],'[3]BASE DE RADICACION 2'!$A$2:$A$620,'[3]BASE DE RADICACION 2'!$O$2:$O$620)</f>
        <v>#N/A</v>
      </c>
      <c r="Q174" s="78" t="e">
        <f>_xlfn.XLOOKUP(T_PA9[[#This Row],[CÓDIGO]],'[3]BASE DE RADICACION 2'!$A$2:$A$620,'[3]BASE DE RADICACION 2'!$O$2:$O$620)</f>
        <v>#N/A</v>
      </c>
      <c r="R174" s="78" t="e">
        <f>_xlfn.XLOOKUP(T_PA9[[#This Row],[CÓDIGO]],'[3]BASE DE RADICACION 2'!$A$2:$A$620,'[3]BASE DE RADICACION 2'!$O$2:$O$620)</f>
        <v>#N/A</v>
      </c>
      <c r="S174" s="78"/>
      <c r="T174" s="24" t="s">
        <v>185</v>
      </c>
    </row>
    <row r="175" spans="2:20" s="32" customFormat="1" ht="118.5" hidden="1" customHeight="1" x14ac:dyDescent="0.2">
      <c r="B175" s="28" t="s">
        <v>325</v>
      </c>
      <c r="C175" s="22" t="str">
        <f>_xlfn.XLOOKUP(T_PA9[[#This Row],[CÓDIGO]],'[2]BASE DE RADICACION 2'!$A$2:$A$668,'[2]BASE DE RADICACION 2'!$B$2:$B$668)</f>
        <v>422-1</v>
      </c>
      <c r="D175" s="22" t="str">
        <f>_xlfn.XLOOKUP(T_PA9[[#This Row],[CÓDIGO]],'[2]BASE DE RADICACION 2'!$A$2:$A$668,'[2]BASE DE RADICACION 2'!$E$2:$E$668)</f>
        <v>Solicitud cotización adquisición de equipos de laboratorio CDC</v>
      </c>
      <c r="E175" s="22">
        <f>_xlfn.XLOOKUP(T_PA9[[#This Row],[CÓDIGO]],'[2]BASE DE RADICACION 2'!$A$2:$A$668,'[2]BASE DE RADICACION 2'!$F$2:$F$668)</f>
        <v>339</v>
      </c>
      <c r="F175" s="22" t="s">
        <v>182</v>
      </c>
      <c r="G175" s="22" t="s">
        <v>188</v>
      </c>
      <c r="H175" s="22" t="str">
        <f>_xlfn.XLOOKUP(T_PA9[[#This Row],[CÓDIGO]],'[2]BASE DE RADICACION 2'!$A$2:$A$668,'[2]BASE DE RADICACION 2'!$M$2:$M$668)</f>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v>
      </c>
      <c r="I175" s="35">
        <f>_xlfn.XLOOKUP(T_PA9[[#This Row],[CÓDIGO]],'[2]BASE DE RADICACION 2'!$A$2:$A$668,'[2]BASE DE RADICACION 2'!$C$2:$C$668)</f>
        <v>45111</v>
      </c>
      <c r="J175" s="22" t="s">
        <v>146</v>
      </c>
      <c r="K175" s="22" t="s">
        <v>146</v>
      </c>
      <c r="L175" s="22" t="s">
        <v>126</v>
      </c>
      <c r="M175" s="35">
        <f>_xlfn.XLOOKUP(T_PA9[[#This Row],[CÓDIGO]],'[2]BASE DE RADICACION 2'!$A$2:$A$668,'[2]BASE DE RADICACION 2'!$V$2:$V$668)</f>
        <v>45202</v>
      </c>
      <c r="N175" s="22" t="s">
        <v>82</v>
      </c>
      <c r="O175" s="22" t="str">
        <f>_xlfn.XLOOKUP(T_PA9[[#This Row],[CÓDIGO]],'[2]BASE DE RADICACION 2'!$A$2:$A$668,'[2]BASE DE RADICACION 2'!$N$2:$N$668)</f>
        <v>Directa por Ciencia y Tecnología</v>
      </c>
      <c r="P175" s="78">
        <v>341000000</v>
      </c>
      <c r="Q175" s="78">
        <v>341000000</v>
      </c>
      <c r="R175" s="78">
        <v>341000000</v>
      </c>
      <c r="S175" s="78" t="e">
        <f>_xlfn.XLOOKUP(T_PA9[[#This Row],[CÓDIGO]],'[3]BASE DE RADICACION 2'!$A$2:$A$627,'[3]BASE DE RADICACION 2'!$W$2:$W$627)</f>
        <v>#N/A</v>
      </c>
      <c r="T175" s="24" t="s">
        <v>185</v>
      </c>
    </row>
    <row r="176" spans="2:20" ht="79.5" customHeight="1" x14ac:dyDescent="0.2">
      <c r="B176" s="28" t="s">
        <v>326</v>
      </c>
      <c r="C176" s="22">
        <f>_xlfn.XLOOKUP(T_PA9[[#This Row],[CÓDIGO]],'[2]BASE DE RADICACION 2'!$A$2:$A$668,'[2]BASE DE RADICACION 2'!$B$2:$B$668)</f>
        <v>535</v>
      </c>
      <c r="D176" s="22" t="str">
        <f>_xlfn.XLOOKUP(T_PA9[[#This Row],[CÓDIGO]],'[2]BASE DE RADICACION 2'!$A$2:$A$668,'[2]BASE DE RADICACION 2'!$E$2:$E$668)</f>
        <v>Solicitud de contratación Luis Caicedo Valbuena</v>
      </c>
      <c r="E176" s="22">
        <f>_xlfn.XLOOKUP(T_PA9[[#This Row],[CÓDIGO]],'[2]BASE DE RADICACION 2'!$A$2:$A$668,'[2]BASE DE RADICACION 2'!$F$2:$F$668)</f>
        <v>369</v>
      </c>
      <c r="F176" s="22" t="s">
        <v>182</v>
      </c>
      <c r="G176" s="22" t="s">
        <v>188</v>
      </c>
      <c r="H176" s="22" t="str">
        <f>_xlfn.XLOOKUP(T_PA9[[#This Row],[CÓDIGO]],'[2]BASE DE RADICACION 2'!$A$2:$A$668,'[2]BASE DE RADICACION 2'!$M$2:$M$668)</f>
        <v xml:space="preserve">Prestar servicios profesionales especializados para dar seguimiento financiero administrativo, así como el monitoreo y seguimiento de las actividades relacionadas con el proyecto de Sostenibilidad de la etapa desarrollo del Instituto Nacional de Salud de Colombia en respuesta a emergencias de salud pública y su desarrollo como centro de excelencia para américa latina </v>
      </c>
      <c r="I176" s="35">
        <f>_xlfn.XLOOKUP(T_PA9[[#This Row],[CÓDIGO]],'[2]BASE DE RADICACION 2'!$A$2:$A$668,'[2]BASE DE RADICACION 2'!$C$2:$C$668)</f>
        <v>45244</v>
      </c>
      <c r="J176" s="22" t="s">
        <v>156</v>
      </c>
      <c r="K176" s="22" t="s">
        <v>156</v>
      </c>
      <c r="L176" s="22" t="s">
        <v>126</v>
      </c>
      <c r="M176" s="35">
        <f>_xlfn.XLOOKUP(T_PA9[[#This Row],[CÓDIGO]],'[2]BASE DE RADICACION 2'!$A$2:$A$668,'[2]BASE DE RADICACION 2'!$V$2:$V$668)</f>
        <v>45279</v>
      </c>
      <c r="N176" s="22" t="s">
        <v>63</v>
      </c>
      <c r="O176" s="22" t="str">
        <f>_xlfn.XLOOKUP(T_PA9[[#This Row],[CÓDIGO]],'[2]BASE DE RADICACION 2'!$A$2:$A$668,'[2]BASE DE RADICACION 2'!$N$2:$N$668)</f>
        <v>Directa prestación de servicios</v>
      </c>
      <c r="P176" s="78">
        <v>25000000</v>
      </c>
      <c r="Q176" s="78">
        <v>25000000</v>
      </c>
      <c r="R176" s="78">
        <v>49999998</v>
      </c>
      <c r="S176" s="78"/>
      <c r="T176" s="24" t="s">
        <v>185</v>
      </c>
    </row>
    <row r="177" spans="2:20" ht="53.25" customHeight="1" x14ac:dyDescent="0.2">
      <c r="B177" s="28" t="s">
        <v>516</v>
      </c>
      <c r="C177" s="22">
        <f>_xlfn.XLOOKUP(T_PA9[[#This Row],[CÓDIGO]],'[2]BASE DE RADICACION 2'!$A$2:$A$668,'[2]BASE DE RADICACION 2'!$B$2:$B$668)</f>
        <v>557</v>
      </c>
      <c r="D177" s="22" t="str">
        <f>_xlfn.XLOOKUP(T_PA9[[#This Row],[CÓDIGO]],'[2]BASE DE RADICACION 2'!$A$2:$A$668,'[2]BASE DE RADICACION 2'!$E$2:$E$668)</f>
        <v>Solicitud cotización por ciencia y tecnologia - Ciberseguridad</v>
      </c>
      <c r="E177" s="22">
        <f>_xlfn.XLOOKUP(T_PA9[[#This Row],[CÓDIGO]],'[2]BASE DE RADICACION 2'!$A$2:$A$668,'[2]BASE DE RADICACION 2'!$F$2:$F$668)</f>
        <v>335</v>
      </c>
      <c r="F177" s="22" t="s">
        <v>182</v>
      </c>
      <c r="G177" s="22" t="s">
        <v>188</v>
      </c>
      <c r="H177" s="22" t="str">
        <f>_xlfn.XLOOKUP(T_PA9[[#This Row],[CÓDIGO]],'[2]BASE DE RADICACION 2'!$A$2:$A$668,'[2]BASE DE RADICACION 2'!$M$2:$M$668)</f>
        <v>Implementar la política de seguridad y privacidad de la información en el INS asociada a los pilares de confidencialidad, integridad y disponibilidad, a través, de protocolos, procedimientos y buenas prácticas preparando a la entidad para la certificación en la norma ISO 27001.</v>
      </c>
      <c r="I177" s="35">
        <f>_xlfn.XLOOKUP(T_PA9[[#This Row],[CÓDIGO]],'[2]BASE DE RADICACION 2'!$A$2:$A$668,'[2]BASE DE RADICACION 2'!$C$2:$C$668)</f>
        <v>45257</v>
      </c>
      <c r="J177" s="22" t="s">
        <v>156</v>
      </c>
      <c r="K177" s="22" t="s">
        <v>156</v>
      </c>
      <c r="L177" s="22" t="s">
        <v>157</v>
      </c>
      <c r="M177" s="35">
        <f>_xlfn.XLOOKUP(T_PA9[[#This Row],[CÓDIGO]],'[2]BASE DE RADICACION 2'!$A$2:$A$668,'[2]BASE DE RADICACION 2'!$V$2:$V$668)</f>
        <v>0</v>
      </c>
      <c r="N177" s="22" t="s">
        <v>525</v>
      </c>
      <c r="O177" s="22" t="str">
        <f>_xlfn.XLOOKUP(T_PA9[[#This Row],[CÓDIGO]],'[2]BASE DE RADICACION 2'!$A$2:$A$668,'[2]BASE DE RADICACION 2'!$N$2:$N$668)</f>
        <v>Cotización</v>
      </c>
      <c r="P177" s="78">
        <v>46698000</v>
      </c>
      <c r="Q177" s="78">
        <v>46698000</v>
      </c>
      <c r="R177" s="78" t="s">
        <v>150</v>
      </c>
      <c r="S177" s="78"/>
      <c r="T177" s="24" t="s">
        <v>185</v>
      </c>
    </row>
    <row r="178" spans="2:20" ht="43.5" customHeight="1" x14ac:dyDescent="0.2">
      <c r="B178" s="28" t="s">
        <v>517</v>
      </c>
      <c r="C178" s="22">
        <f>_xlfn.XLOOKUP(T_PA9[[#This Row],[CÓDIGO]],'[2]BASE DE RADICACION 2'!$A$2:$A$668,'[2]BASE DE RADICACION 2'!$B$2:$B$668)</f>
        <v>559</v>
      </c>
      <c r="D178" s="22" t="str">
        <f>_xlfn.XLOOKUP(T_PA9[[#This Row],[CÓDIGO]],'[2]BASE DE RADICACION 2'!$A$2:$A$668,'[2]BASE DE RADICACION 2'!$E$2:$E$668)</f>
        <v>Solicitud cotización por ciencia y tecnologia - Vigilancia Participativa</v>
      </c>
      <c r="E178" s="22">
        <f>_xlfn.XLOOKUP(T_PA9[[#This Row],[CÓDIGO]],'[2]BASE DE RADICACION 2'!$A$2:$A$668,'[2]BASE DE RADICACION 2'!$F$2:$F$668)</f>
        <v>335</v>
      </c>
      <c r="F178" s="22" t="s">
        <v>182</v>
      </c>
      <c r="G178" s="22" t="s">
        <v>188</v>
      </c>
      <c r="H178" s="22" t="str">
        <f>_xlfn.XLOOKUP(T_PA9[[#This Row],[CÓDIGO]],'[2]BASE DE RADICACION 2'!$A$2:$A$668,'[2]BASE DE RADICACION 2'!$M$2:$M$668)</f>
        <v>Adquirir tecnologías que fomenten acciones de innovación en las practicas asociadas a la vigilancia participativa en la salud publica con herramientas digitales.</v>
      </c>
      <c r="I178" s="35">
        <f>_xlfn.XLOOKUP(T_PA9[[#This Row],[CÓDIGO]],'[2]BASE DE RADICACION 2'!$A$2:$A$668,'[2]BASE DE RADICACION 2'!$C$2:$C$668)</f>
        <v>45257</v>
      </c>
      <c r="J178" s="22" t="s">
        <v>156</v>
      </c>
      <c r="K178" s="22" t="s">
        <v>156</v>
      </c>
      <c r="L178" s="22" t="s">
        <v>157</v>
      </c>
      <c r="M178" s="35">
        <f>_xlfn.XLOOKUP(T_PA9[[#This Row],[CÓDIGO]],'[2]BASE DE RADICACION 2'!$A$2:$A$668,'[2]BASE DE RADICACION 2'!$V$2:$V$668)</f>
        <v>0</v>
      </c>
      <c r="N178" s="22" t="s">
        <v>525</v>
      </c>
      <c r="O178" s="22" t="str">
        <f>_xlfn.XLOOKUP(T_PA9[[#This Row],[CÓDIGO]],'[2]BASE DE RADICACION 2'!$A$2:$A$668,'[2]BASE DE RADICACION 2'!$N$2:$N$668)</f>
        <v>Cotización</v>
      </c>
      <c r="P178" s="78">
        <v>1624155000</v>
      </c>
      <c r="Q178" s="78">
        <v>1624155000</v>
      </c>
      <c r="R178" s="78" t="s">
        <v>150</v>
      </c>
      <c r="S178" s="78"/>
      <c r="T178" s="24" t="s">
        <v>185</v>
      </c>
    </row>
    <row r="179" spans="2:20" ht="57.75" customHeight="1" x14ac:dyDescent="0.2">
      <c r="B179" s="28" t="s">
        <v>518</v>
      </c>
      <c r="C179" s="22">
        <f>_xlfn.XLOOKUP(T_PA9[[#This Row],[CÓDIGO]],'[2]BASE DE RADICACION 2'!$A$2:$A$668,'[2]BASE DE RADICACION 2'!$B$2:$B$668)</f>
        <v>580</v>
      </c>
      <c r="D179" s="22" t="str">
        <f>_xlfn.XLOOKUP(T_PA9[[#This Row],[CÓDIGO]],'[2]BASE DE RADICACION 2'!$A$2:$A$668,'[2]BASE DE RADICACION 2'!$E$2:$E$668)</f>
        <v>Solicitud de contratación Taylor Humberto Diaz Herrera</v>
      </c>
      <c r="E179" s="22">
        <f>_xlfn.XLOOKUP(T_PA9[[#This Row],[CÓDIGO]],'[2]BASE DE RADICACION 2'!$A$2:$A$668,'[2]BASE DE RADICACION 2'!$F$2:$F$668)</f>
        <v>372</v>
      </c>
      <c r="F179" s="22" t="s">
        <v>182</v>
      </c>
      <c r="G179" s="22" t="s">
        <v>188</v>
      </c>
      <c r="H179" s="22" t="str">
        <f>_xlfn.XLOOKUP(T_PA9[[#This Row],[CÓDIGO]],'[2]BASE DE RADICACION 2'!$A$2:$A$668,'[2]BASE DE RADICACION 2'!$M$2:$M$668)</f>
        <v xml:space="preserve">Apoyar con la planeación y la realización de bioensayos para detección de infección natural con Plasmodium en mosquitos recolectados en los municipios de Guapi y Timbiquí en el Cauca en los años 2022-2023 y la organización de la información para la elaboración de manuscritos. </v>
      </c>
      <c r="I179" s="35">
        <f>_xlfn.XLOOKUP(T_PA9[[#This Row],[CÓDIGO]],'[2]BASE DE RADICACION 2'!$A$2:$A$668,'[2]BASE DE RADICACION 2'!$C$2:$C$668)</f>
        <v>45282</v>
      </c>
      <c r="J179" s="22" t="s">
        <v>282</v>
      </c>
      <c r="K179" s="22" t="s">
        <v>282</v>
      </c>
      <c r="L179" s="22" t="s">
        <v>157</v>
      </c>
      <c r="M179" s="35">
        <f>_xlfn.XLOOKUP(T_PA9[[#This Row],[CÓDIGO]],'[2]BASE DE RADICACION 2'!$A$2:$A$668,'[2]BASE DE RADICACION 2'!$V$2:$V$668)</f>
        <v>0</v>
      </c>
      <c r="N179" s="22" t="s">
        <v>63</v>
      </c>
      <c r="O179" s="22" t="str">
        <f>_xlfn.XLOOKUP(T_PA9[[#This Row],[CÓDIGO]],'[2]BASE DE RADICACION 2'!$A$2:$A$668,'[2]BASE DE RADICACION 2'!$N$2:$N$668)</f>
        <v>Directa prestación de servicios</v>
      </c>
      <c r="P179" s="78">
        <v>41538250</v>
      </c>
      <c r="Q179" s="78">
        <v>41538250</v>
      </c>
      <c r="R179" s="78" t="s">
        <v>150</v>
      </c>
      <c r="S179" s="78"/>
      <c r="T179" s="24" t="s">
        <v>185</v>
      </c>
    </row>
    <row r="180" spans="2:20" ht="52.5" customHeight="1" x14ac:dyDescent="0.2">
      <c r="B180" s="28" t="s">
        <v>519</v>
      </c>
      <c r="C180" s="22">
        <f>_xlfn.XLOOKUP(T_PA9[[#This Row],[CÓDIGO]],'[2]BASE DE RADICACION 2'!$A$2:$A$668,'[2]BASE DE RADICACION 2'!$B$2:$B$668)</f>
        <v>581</v>
      </c>
      <c r="D180" s="22" t="str">
        <f>_xlfn.XLOOKUP(T_PA9[[#This Row],[CÓDIGO]],'[2]BASE DE RADICACION 2'!$A$2:$A$668,'[2]BASE DE RADICACION 2'!$E$2:$E$668)</f>
        <v>Solicitud de contratación Edward Hernando Vargas Galindo</v>
      </c>
      <c r="E180" s="22">
        <f>_xlfn.XLOOKUP(T_PA9[[#This Row],[CÓDIGO]],'[2]BASE DE RADICACION 2'!$A$2:$A$668,'[2]BASE DE RADICACION 2'!$F$2:$F$668)</f>
        <v>372</v>
      </c>
      <c r="F180" s="22" t="s">
        <v>182</v>
      </c>
      <c r="G180" s="22" t="s">
        <v>188</v>
      </c>
      <c r="H180" s="22" t="str">
        <f>_xlfn.XLOOKUP(T_PA9[[#This Row],[CÓDIGO]],'[2]BASE DE RADICACION 2'!$A$2:$A$668,'[2]BASE DE RADICACION 2'!$M$2:$M$668)</f>
        <v>Apoyar en la realización de bioensayos para detección de infección natural con Plasmodium en mosquitos recolectados en los municipios de Guapi y Timbiquí en el Cauca y mantener la colonia de Anopheles albimanus de la cepa Guapi en las instalaciones del INS.</v>
      </c>
      <c r="I180" s="35">
        <f>_xlfn.XLOOKUP(T_PA9[[#This Row],[CÓDIGO]],'[2]BASE DE RADICACION 2'!$A$2:$A$668,'[2]BASE DE RADICACION 2'!$C$2:$C$668)</f>
        <v>45282</v>
      </c>
      <c r="J180" s="22" t="s">
        <v>282</v>
      </c>
      <c r="K180" s="22" t="s">
        <v>282</v>
      </c>
      <c r="L180" s="22" t="s">
        <v>157</v>
      </c>
      <c r="M180" s="35">
        <f>_xlfn.XLOOKUP(T_PA9[[#This Row],[CÓDIGO]],'[2]BASE DE RADICACION 2'!$A$2:$A$668,'[2]BASE DE RADICACION 2'!$V$2:$V$668)</f>
        <v>0</v>
      </c>
      <c r="N180" s="22" t="s">
        <v>63</v>
      </c>
      <c r="O180" s="22" t="str">
        <f>_xlfn.XLOOKUP(T_PA9[[#This Row],[CÓDIGO]],'[2]BASE DE RADICACION 2'!$A$2:$A$668,'[2]BASE DE RADICACION 2'!$N$2:$N$668)</f>
        <v>Directa prestación de servicios</v>
      </c>
      <c r="P180" s="78">
        <v>41015000</v>
      </c>
      <c r="Q180" s="78">
        <v>41015000</v>
      </c>
      <c r="R180" s="78" t="s">
        <v>150</v>
      </c>
      <c r="S180" s="78"/>
      <c r="T180" s="24" t="s">
        <v>185</v>
      </c>
    </row>
    <row r="181" spans="2:20" ht="43.5" customHeight="1" x14ac:dyDescent="0.2">
      <c r="B181" s="28" t="s">
        <v>520</v>
      </c>
      <c r="C181" s="22">
        <f>_xlfn.XLOOKUP(T_PA9[[#This Row],[CÓDIGO]],'[2]BASE DE RADICACION 2'!$A$2:$A$668,'[2]BASE DE RADICACION 2'!$B$2:$B$668)</f>
        <v>582</v>
      </c>
      <c r="D181" s="22" t="str">
        <f>_xlfn.XLOOKUP(T_PA9[[#This Row],[CÓDIGO]],'[2]BASE DE RADICACION 2'!$A$2:$A$668,'[2]BASE DE RADICACION 2'!$E$2:$E$668)</f>
        <v>Solicitud de contratación Nicole Vargas Garcia</v>
      </c>
      <c r="E181" s="22">
        <f>_xlfn.XLOOKUP(T_PA9[[#This Row],[CÓDIGO]],'[2]BASE DE RADICACION 2'!$A$2:$A$668,'[2]BASE DE RADICACION 2'!$F$2:$F$668)</f>
        <v>372</v>
      </c>
      <c r="F181" s="22" t="s">
        <v>182</v>
      </c>
      <c r="G181" s="22" t="s">
        <v>188</v>
      </c>
      <c r="H181" s="22" t="str">
        <f>_xlfn.XLOOKUP(T_PA9[[#This Row],[CÓDIGO]],'[2]BASE DE RADICACION 2'!$A$2:$A$668,'[2]BASE DE RADICACION 2'!$M$2:$M$668)</f>
        <v>Apoyar con la elaboración y manejo de bases de datos asociadas a las muestras de mosquitos Anopheles recolectados en los municipios de Guapi y Timbiquí en el Cauca entre 2021 y 2023.</v>
      </c>
      <c r="I181" s="35">
        <f>_xlfn.XLOOKUP(T_PA9[[#This Row],[CÓDIGO]],'[2]BASE DE RADICACION 2'!$A$2:$A$668,'[2]BASE DE RADICACION 2'!$C$2:$C$668)</f>
        <v>45282</v>
      </c>
      <c r="J181" s="22" t="s">
        <v>282</v>
      </c>
      <c r="K181" s="22" t="s">
        <v>282</v>
      </c>
      <c r="L181" s="22" t="s">
        <v>157</v>
      </c>
      <c r="M181" s="35">
        <f>_xlfn.XLOOKUP(T_PA9[[#This Row],[CÓDIGO]],'[2]BASE DE RADICACION 2'!$A$2:$A$668,'[2]BASE DE RADICACION 2'!$V$2:$V$668)</f>
        <v>0</v>
      </c>
      <c r="N181" s="22" t="s">
        <v>63</v>
      </c>
      <c r="O181" s="22" t="str">
        <f>_xlfn.XLOOKUP(T_PA9[[#This Row],[CÓDIGO]],'[2]BASE DE RADICACION 2'!$A$2:$A$668,'[2]BASE DE RADICACION 2'!$N$2:$N$668)</f>
        <v>Directa prestación de servicios</v>
      </c>
      <c r="P181" s="78">
        <v>21450000</v>
      </c>
      <c r="Q181" s="78">
        <v>21450000</v>
      </c>
      <c r="R181" s="78" t="s">
        <v>150</v>
      </c>
      <c r="S181" s="78"/>
      <c r="T181" s="24" t="s">
        <v>185</v>
      </c>
    </row>
    <row r="182" spans="2:20" ht="43.5" customHeight="1" x14ac:dyDescent="0.2">
      <c r="B182" s="28" t="s">
        <v>521</v>
      </c>
      <c r="C182" s="22">
        <f>_xlfn.XLOOKUP(T_PA9[[#This Row],[CÓDIGO]],'[2]BASE DE RADICACION 2'!$A$2:$A$668,'[2]BASE DE RADICACION 2'!$B$2:$B$668)</f>
        <v>584</v>
      </c>
      <c r="D182" s="22" t="str">
        <f>_xlfn.XLOOKUP(T_PA9[[#This Row],[CÓDIGO]],'[2]BASE DE RADICACION 2'!$A$2:$A$668,'[2]BASE DE RADICACION 2'!$E$2:$E$668)</f>
        <v>Solicitud de contratación Arantxa Sanchez Ferreira</v>
      </c>
      <c r="E182" s="22">
        <f>_xlfn.XLOOKUP(T_PA9[[#This Row],[CÓDIGO]],'[2]BASE DE RADICACION 2'!$A$2:$A$668,'[2]BASE DE RADICACION 2'!$F$2:$F$668)</f>
        <v>372</v>
      </c>
      <c r="F182" s="22" t="s">
        <v>182</v>
      </c>
      <c r="G182" s="22" t="s">
        <v>188</v>
      </c>
      <c r="H182" s="22" t="str">
        <f>_xlfn.XLOOKUP(T_PA9[[#This Row],[CÓDIGO]],'[2]BASE DE RADICACION 2'!$A$2:$A$668,'[2]BASE DE RADICACION 2'!$M$2:$M$668)</f>
        <v>Apoyar la estandarización de una PCR en tiempo real (qPCR) para la confirmación de Plasmodium vivax en mosquitos Anopheles positivos por la técnica de inmunoensayo ELISA.</v>
      </c>
      <c r="I182" s="35">
        <f>_xlfn.XLOOKUP(T_PA9[[#This Row],[CÓDIGO]],'[2]BASE DE RADICACION 2'!$A$2:$A$668,'[2]BASE DE RADICACION 2'!$C$2:$C$668)</f>
        <v>45282</v>
      </c>
      <c r="J182" s="22" t="s">
        <v>282</v>
      </c>
      <c r="K182" s="22" t="s">
        <v>282</v>
      </c>
      <c r="L182" s="22" t="s">
        <v>157</v>
      </c>
      <c r="M182" s="35">
        <f>_xlfn.XLOOKUP(T_PA9[[#This Row],[CÓDIGO]],'[2]BASE DE RADICACION 2'!$A$2:$A$668,'[2]BASE DE RADICACION 2'!$V$2:$V$668)</f>
        <v>0</v>
      </c>
      <c r="N182" s="22" t="s">
        <v>63</v>
      </c>
      <c r="O182" s="22" t="str">
        <f>_xlfn.XLOOKUP(T_PA9[[#This Row],[CÓDIGO]],'[2]BASE DE RADICACION 2'!$A$2:$A$668,'[2]BASE DE RADICACION 2'!$N$2:$N$668)</f>
        <v>Directa prestación de servicios</v>
      </c>
      <c r="P182" s="78">
        <v>24700000</v>
      </c>
      <c r="Q182" s="78">
        <v>24700000</v>
      </c>
      <c r="R182" s="78" t="s">
        <v>150</v>
      </c>
      <c r="S182" s="78"/>
      <c r="T182" s="24" t="s">
        <v>185</v>
      </c>
    </row>
    <row r="183" spans="2:20" ht="42" customHeight="1" x14ac:dyDescent="0.2">
      <c r="B183" s="28" t="s">
        <v>522</v>
      </c>
      <c r="C183" s="22">
        <f>_xlfn.XLOOKUP(T_PA9[[#This Row],[CÓDIGO]],'[2]BASE DE RADICACION 2'!$A$2:$A$668,'[2]BASE DE RADICACION 2'!$B$2:$B$668)</f>
        <v>585</v>
      </c>
      <c r="D183" s="22" t="str">
        <f>_xlfn.XLOOKUP(T_PA9[[#This Row],[CÓDIGO]],'[2]BASE DE RADICACION 2'!$A$2:$A$668,'[2]BASE DE RADICACION 2'!$E$2:$E$668)</f>
        <v>Solicitud de contratación Diana Carolina Moreno Aguilera</v>
      </c>
      <c r="E183" s="22">
        <f>_xlfn.XLOOKUP(T_PA9[[#This Row],[CÓDIGO]],'[2]BASE DE RADICACION 2'!$A$2:$A$668,'[2]BASE DE RADICACION 2'!$F$2:$F$668)</f>
        <v>372</v>
      </c>
      <c r="F183" s="22" t="s">
        <v>182</v>
      </c>
      <c r="G183" s="22" t="s">
        <v>188</v>
      </c>
      <c r="H183" s="22" t="str">
        <f>_xlfn.XLOOKUP(T_PA9[[#This Row],[CÓDIGO]],'[2]BASE DE RADICACION 2'!$A$2:$A$668,'[2]BASE DE RADICACION 2'!$M$2:$M$668)</f>
        <v xml:space="preserve">Apoyar la identificación de la fuente de alimentación sanguínea de mosquitos Anopheles recolectados en reposo en el departamento del Cauca entre el 2022 y 2023 por medio de qPCR.
</v>
      </c>
      <c r="I183" s="35">
        <f>_xlfn.XLOOKUP(T_PA9[[#This Row],[CÓDIGO]],'[2]BASE DE RADICACION 2'!$A$2:$A$668,'[2]BASE DE RADICACION 2'!$C$2:$C$668)</f>
        <v>45282</v>
      </c>
      <c r="J183" s="22" t="s">
        <v>282</v>
      </c>
      <c r="K183" s="22" t="s">
        <v>282</v>
      </c>
      <c r="L183" s="22" t="s">
        <v>157</v>
      </c>
      <c r="M183" s="35">
        <f>_xlfn.XLOOKUP(T_PA9[[#This Row],[CÓDIGO]],'[2]BASE DE RADICACION 2'!$A$2:$A$668,'[2]BASE DE RADICACION 2'!$V$2:$V$668)</f>
        <v>0</v>
      </c>
      <c r="N183" s="22" t="s">
        <v>63</v>
      </c>
      <c r="O183" s="22" t="str">
        <f>_xlfn.XLOOKUP(T_PA9[[#This Row],[CÓDIGO]],'[2]BASE DE RADICACION 2'!$A$2:$A$668,'[2]BASE DE RADICACION 2'!$N$2:$N$668)</f>
        <v>Directa prestación de servicios</v>
      </c>
      <c r="P183" s="78">
        <v>40950000</v>
      </c>
      <c r="Q183" s="78">
        <v>40950000</v>
      </c>
      <c r="R183" s="78" t="s">
        <v>150</v>
      </c>
      <c r="S183" s="78"/>
      <c r="T183" s="24" t="s">
        <v>185</v>
      </c>
    </row>
    <row r="184" spans="2:20" ht="88.5" customHeight="1" x14ac:dyDescent="0.2">
      <c r="B184" s="28" t="s">
        <v>523</v>
      </c>
      <c r="C184" s="22">
        <f>_xlfn.XLOOKUP(T_PA9[[#This Row],[CÓDIGO]],'[2]BASE DE RADICACION 2'!$A$2:$A$668,'[2]BASE DE RADICACION 2'!$B$2:$B$668)</f>
        <v>586</v>
      </c>
      <c r="D184" s="22" t="str">
        <f>_xlfn.XLOOKUP(T_PA9[[#This Row],[CÓDIGO]],'[2]BASE DE RADICACION 2'!$A$2:$A$668,'[2]BASE DE RADICACION 2'!$E$2:$E$668)</f>
        <v>Solicitud de contratación Beatriz Nuñez Diaz</v>
      </c>
      <c r="E184" s="22">
        <f>_xlfn.XLOOKUP(T_PA9[[#This Row],[CÓDIGO]],'[2]BASE DE RADICACION 2'!$A$2:$A$668,'[2]BASE DE RADICACION 2'!$F$2:$F$668)</f>
        <v>372</v>
      </c>
      <c r="F184" s="22" t="s">
        <v>182</v>
      </c>
      <c r="G184" s="22" t="s">
        <v>188</v>
      </c>
      <c r="H184" s="22" t="str">
        <f>_xlfn.XLOOKUP(T_PA9[[#This Row],[CÓDIGO]],'[2]BASE DE RADICACION 2'!$A$2:$A$668,'[2]BASE DE RADICACION 2'!$M$2:$M$668)</f>
        <v xml:space="preserve">Apoyar con la disección y organización de muestras de mosquitos y la preparación de insumos y reactivos para su procesamiento y apoyar el aseo del laboratorio dentro del proyecto "Determinación del impacto entomológico del uso de mosquiteros tratados con insecticida de larga duración (MILD) y el rociado residual intradomiciliario (RRI) en un área endémica para la transmisión de malaria del departamento de Cauca, Colombia.
</v>
      </c>
      <c r="I184" s="35">
        <f>_xlfn.XLOOKUP(T_PA9[[#This Row],[CÓDIGO]],'[2]BASE DE RADICACION 2'!$A$2:$A$668,'[2]BASE DE RADICACION 2'!$C$2:$C$668)</f>
        <v>45282</v>
      </c>
      <c r="J184" s="22" t="s">
        <v>282</v>
      </c>
      <c r="K184" s="22" t="s">
        <v>282</v>
      </c>
      <c r="L184" s="22" t="s">
        <v>157</v>
      </c>
      <c r="M184" s="35">
        <f>_xlfn.XLOOKUP(T_PA9[[#This Row],[CÓDIGO]],'[2]BASE DE RADICACION 2'!$A$2:$A$668,'[2]BASE DE RADICACION 2'!$V$2:$V$668)</f>
        <v>0</v>
      </c>
      <c r="N184" s="22" t="s">
        <v>63</v>
      </c>
      <c r="O184" s="22" t="str">
        <f>_xlfn.XLOOKUP(T_PA9[[#This Row],[CÓDIGO]],'[2]BASE DE RADICACION 2'!$A$2:$A$668,'[2]BASE DE RADICACION 2'!$N$2:$N$668)</f>
        <v>Directa prestación de servicios</v>
      </c>
      <c r="P184" s="78">
        <v>19500000</v>
      </c>
      <c r="Q184" s="78">
        <v>19500000</v>
      </c>
      <c r="R184" s="78" t="s">
        <v>150</v>
      </c>
      <c r="S184" s="78"/>
      <c r="T184" s="24" t="s">
        <v>185</v>
      </c>
    </row>
    <row r="185" spans="2:20" ht="63.75" hidden="1" x14ac:dyDescent="0.2">
      <c r="B185" s="28" t="s">
        <v>524</v>
      </c>
      <c r="C185" s="22" t="s">
        <v>150</v>
      </c>
      <c r="D185" s="22" t="s">
        <v>190</v>
      </c>
      <c r="E185" s="22" t="s">
        <v>150</v>
      </c>
      <c r="F185" s="22" t="s">
        <v>182</v>
      </c>
      <c r="G185" s="22" t="s">
        <v>188</v>
      </c>
      <c r="H185" s="22" t="s">
        <v>526</v>
      </c>
      <c r="I185" s="35" t="e">
        <f>_xlfn.XLOOKUP(T_PA9[[#This Row],[CÓDIGO]],'[2]BASE DE RADICACION 2'!$A$2:$A$668,'[2]BASE DE RADICACION 2'!$C$2:$C$668)</f>
        <v>#N/A</v>
      </c>
      <c r="J185" s="22" t="s">
        <v>282</v>
      </c>
      <c r="K185" s="22"/>
      <c r="L185" s="22" t="s">
        <v>191</v>
      </c>
      <c r="M185" s="35" t="e">
        <f>_xlfn.XLOOKUP(T_PA9[[#This Row],[CÓDIGO]],'[2]BASE DE RADICACION 2'!$A$2:$A$668,'[2]BASE DE RADICACION 2'!$V$2:$V$668)</f>
        <v>#N/A</v>
      </c>
      <c r="N185" s="22" t="s">
        <v>63</v>
      </c>
      <c r="O185" s="22" t="e">
        <f>_xlfn.XLOOKUP(T_PA9[[#This Row],[CÓDIGO]],'[2]BASE DE RADICACION 2'!$A$2:$A$668,'[2]BASE DE RADICACION 2'!$N$2:$N$668)</f>
        <v>#N/A</v>
      </c>
      <c r="P185" s="78">
        <v>68750000</v>
      </c>
      <c r="Q185" s="78" t="s">
        <v>150</v>
      </c>
      <c r="R185" s="78" t="s">
        <v>150</v>
      </c>
      <c r="S185" s="78"/>
      <c r="T185" s="24" t="s">
        <v>185</v>
      </c>
    </row>
    <row r="186" spans="2:20" ht="102" hidden="1" x14ac:dyDescent="0.2">
      <c r="B186" s="28" t="s">
        <v>327</v>
      </c>
      <c r="C186" s="22" t="str">
        <f>_xlfn.XLOOKUP(T_PA9[[#This Row],[CÓDIGO]],'[2]BASE DE RADICACION 2'!$A$2:$A$668,'[2]BASE DE RADICACION 2'!$B$2:$B$668)</f>
        <v>373-5</v>
      </c>
      <c r="D186" s="22" t="str">
        <f>_xlfn.XLOOKUP(T_PA9[[#This Row],[CÓDIGO]],'[2]BASE DE RADICACION 2'!$A$2:$A$668,'[2]BASE DE RADICACION 2'!$E$2:$E$668)</f>
        <v>Solicitud adquisición insumos, reactivos y equipos laboratorio de micología del INS</v>
      </c>
      <c r="E186" s="22">
        <f>_xlfn.XLOOKUP(T_PA9[[#This Row],[CÓDIGO]],'[2]BASE DE RADICACION 2'!$A$2:$A$668,'[2]BASE DE RADICACION 2'!$F$2:$F$668)</f>
        <v>338</v>
      </c>
      <c r="F186" s="29" t="s">
        <v>167</v>
      </c>
      <c r="G186" s="29" t="s">
        <v>328</v>
      </c>
      <c r="H186" s="22" t="str">
        <f>_xlfn.XLOOKUP(T_PA9[[#This Row],[CÓDIGO]],'[2]BASE DE RADICACION 2'!$A$2:$A$668,'[2]BASE DE RADICACION 2'!$M$2:$M$668)</f>
        <v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v>
      </c>
      <c r="I186" s="35">
        <f>_xlfn.XLOOKUP(T_PA9[[#This Row],[CÓDIGO]],'[2]BASE DE RADICACION 2'!$A$2:$A$668,'[2]BASE DE RADICACION 2'!$C$2:$C$668)</f>
        <v>45061</v>
      </c>
      <c r="J186" s="22" t="s">
        <v>137</v>
      </c>
      <c r="K186" s="22" t="s">
        <v>87</v>
      </c>
      <c r="L186" s="22" t="s">
        <v>126</v>
      </c>
      <c r="M186" s="35">
        <f>_xlfn.XLOOKUP(T_PA9[[#This Row],[CÓDIGO]],'[2]BASE DE RADICACION 2'!$A$2:$A$668,'[2]BASE DE RADICACION 2'!$V$2:$V$668)</f>
        <v>45210</v>
      </c>
      <c r="N186" s="29" t="s">
        <v>82</v>
      </c>
      <c r="O186" s="22" t="str">
        <f>_xlfn.XLOOKUP(T_PA9[[#This Row],[CÓDIGO]],'[2]BASE DE RADICACION 2'!$A$2:$A$668,'[2]BASE DE RADICACION 2'!$N$2:$N$668)</f>
        <v>Directa por Ciencia y Tecnología</v>
      </c>
      <c r="P186" s="78">
        <v>280000000</v>
      </c>
      <c r="Q186" s="78">
        <v>237330674</v>
      </c>
      <c r="R186" s="78">
        <v>136625164</v>
      </c>
      <c r="S186" s="78"/>
      <c r="T186" s="24" t="s">
        <v>329</v>
      </c>
    </row>
    <row r="187" spans="2:20" ht="114.75" hidden="1" x14ac:dyDescent="0.2">
      <c r="B187" s="28" t="s">
        <v>330</v>
      </c>
      <c r="C187" s="22">
        <f>_xlfn.XLOOKUP(T_PA9[[#This Row],[CÓDIGO]],'[2]BASE DE RADICACION 2'!$A$2:$A$668,'[2]BASE DE RADICACION 2'!$B$2:$B$668)</f>
        <v>354</v>
      </c>
      <c r="D187" s="22" t="str">
        <f>_xlfn.XLOOKUP(T_PA9[[#This Row],[CÓDIGO]],'[2]BASE DE RADICACION 2'!$A$2:$A$668,'[2]BASE DE RADICACION 2'!$E$2:$E$668)</f>
        <v>Solicitud de contratación Mauricio Prieto Peña</v>
      </c>
      <c r="E187" s="22">
        <f>_xlfn.XLOOKUP(T_PA9[[#This Row],[CÓDIGO]],'[2]BASE DE RADICACION 2'!$A$2:$A$668,'[2]BASE DE RADICACION 2'!$F$2:$F$668)</f>
        <v>338</v>
      </c>
      <c r="F187" s="29" t="s">
        <v>167</v>
      </c>
      <c r="G187" s="29" t="s">
        <v>328</v>
      </c>
      <c r="H187" s="22" t="str">
        <f>_xlfn.XLOOKUP(T_PA9[[#This Row],[CÓDIGO]],'[2]BASE DE RADICACION 2'!$A$2:$A$668,'[2]BASE DE RADICACION 2'!$M$2:$M$668)</f>
        <v>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v>
      </c>
      <c r="I187" s="35">
        <f>_xlfn.XLOOKUP(T_PA9[[#This Row],[CÓDIGO]],'[2]BASE DE RADICACION 2'!$A$2:$A$668,'[2]BASE DE RADICACION 2'!$C$2:$C$668)</f>
        <v>45051</v>
      </c>
      <c r="J187" s="22" t="s">
        <v>137</v>
      </c>
      <c r="K187" s="22" t="s">
        <v>87</v>
      </c>
      <c r="L187" s="22" t="s">
        <v>126</v>
      </c>
      <c r="M187" s="35">
        <f>_xlfn.XLOOKUP(T_PA9[[#This Row],[CÓDIGO]],'[2]BASE DE RADICACION 2'!$A$2:$A$668,'[2]BASE DE RADICACION 2'!$V$2:$V$668)</f>
        <v>45075</v>
      </c>
      <c r="N187" s="22" t="s">
        <v>63</v>
      </c>
      <c r="O187" s="22" t="str">
        <f>_xlfn.XLOOKUP(T_PA9[[#This Row],[CÓDIGO]],'[2]BASE DE RADICACION 2'!$A$2:$A$668,'[2]BASE DE RADICACION 2'!$N$2:$N$668)</f>
        <v>Directa prestación de servicios</v>
      </c>
      <c r="P187" s="78">
        <v>24000000</v>
      </c>
      <c r="Q187" s="78">
        <f>_xlfn.XLOOKUP(T_PA9[[#This Row],[CÓDIGO]],'[3]BASE DE RADICACION 2'!$A$2:$A$620,'[3]BASE DE RADICACION 2'!$O$2:$O$620)</f>
        <v>21953928</v>
      </c>
      <c r="R187" s="78">
        <f>_xlfn.XLOOKUP(T_PA9[[#This Row],[CÓDIGO]],'[3]BASE DE RADICACION 2'!$A$2:$A$620,'[3]BASE DE RADICACION 2'!$O$2:$O$620)</f>
        <v>21953928</v>
      </c>
      <c r="S187" s="78"/>
      <c r="T187" s="24" t="s">
        <v>329</v>
      </c>
    </row>
    <row r="188" spans="2:20" ht="89.25" hidden="1" customHeight="1" x14ac:dyDescent="0.2">
      <c r="B188" s="28" t="s">
        <v>331</v>
      </c>
      <c r="C188" s="22" t="str">
        <f>_xlfn.XLOOKUP(T_PA9[[#This Row],[CÓDIGO]],'[2]BASE DE RADICACION 2'!$A$2:$A$668,'[2]BASE DE RADICACION 2'!$B$2:$B$668)</f>
        <v>506-3</v>
      </c>
      <c r="D188" s="22" t="str">
        <f>_xlfn.XLOOKUP(T_PA9[[#This Row],[CÓDIGO]],'[2]BASE DE RADICACION 2'!$A$2:$A$668,'[2]BASE DE RADICACION 2'!$E$2:$E$668)</f>
        <v xml:space="preserve">Solicitud proceso invitación cuantía menor - Adquisición Insumos y Reactivos </v>
      </c>
      <c r="E188" s="22" t="str">
        <f>_xlfn.XLOOKUP(T_PA9[[#This Row],[CÓDIGO]],'[2]BASE DE RADICACION 2'!$A$2:$A$668,'[2]BASE DE RADICACION 2'!$F$2:$F$668)</f>
        <v>338-374</v>
      </c>
      <c r="F188" s="29" t="s">
        <v>167</v>
      </c>
      <c r="G188" s="29" t="s">
        <v>328</v>
      </c>
      <c r="H188" s="22" t="str">
        <f>_xlfn.XLOOKUP(T_PA9[[#This Row],[CÓDIGO]],'[2]BASE DE RADICACION 2'!$A$2:$A$668,'[2]BASE DE RADICACION 2'!$M$2:$M$668)</f>
        <v>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v>
      </c>
      <c r="I188" s="35">
        <f>_xlfn.XLOOKUP(T_PA9[[#This Row],[CÓDIGO]],'[2]BASE DE RADICACION 2'!$A$2:$A$668,'[2]BASE DE RADICACION 2'!$C$2:$C$668)</f>
        <v>45198</v>
      </c>
      <c r="J188" s="22" t="s">
        <v>148</v>
      </c>
      <c r="K188" s="22" t="s">
        <v>148</v>
      </c>
      <c r="L188" s="22" t="s">
        <v>126</v>
      </c>
      <c r="M188" s="35">
        <f>_xlfn.XLOOKUP(T_PA9[[#This Row],[CÓDIGO]],'[2]BASE DE RADICACION 2'!$A$2:$A$668,'[2]BASE DE RADICACION 2'!$V$2:$V$668)</f>
        <v>45279</v>
      </c>
      <c r="N188" s="22" t="s">
        <v>193</v>
      </c>
      <c r="O188" s="22" t="str">
        <f>_xlfn.XLOOKUP(T_PA9[[#This Row],[CÓDIGO]],'[2]BASE DE RADICACION 2'!$A$2:$A$668,'[2]BASE DE RADICACION 2'!$N$2:$N$668)</f>
        <v>Invitación Cuantía Inferior (50)</v>
      </c>
      <c r="P188" s="78" t="e">
        <f>_xlfn.XLOOKUP(T_PA9[[#This Row],[CÓDIGO]],'[3]BASE DE RADICACION 2'!$A$2:$A$620,'[3]BASE DE RADICACION 2'!$O$2:$O$620)</f>
        <v>#N/A</v>
      </c>
      <c r="Q188" s="78" t="e">
        <f>_xlfn.XLOOKUP(T_PA9[[#This Row],[CÓDIGO]],'[3]BASE DE RADICACION 2'!$A$2:$A$620,'[3]BASE DE RADICACION 2'!$O$2:$O$620)</f>
        <v>#N/A</v>
      </c>
      <c r="R188" s="78">
        <v>29222949</v>
      </c>
      <c r="S188" s="78"/>
      <c r="T188" s="24" t="s">
        <v>329</v>
      </c>
    </row>
    <row r="189" spans="2:20" ht="76.5" hidden="1" customHeight="1" x14ac:dyDescent="0.2">
      <c r="B189" s="28" t="s">
        <v>332</v>
      </c>
      <c r="C189" s="22">
        <f>_xlfn.XLOOKUP(T_PA9[[#This Row],[CÓDIGO]],'[2]BASE DE RADICACION 2'!$A$2:$A$668,'[2]BASE DE RADICACION 2'!$B$2:$B$668)</f>
        <v>267</v>
      </c>
      <c r="D189" s="22" t="str">
        <f>_xlfn.XLOOKUP(T_PA9[[#This Row],[CÓDIGO]],'[2]BASE DE RADICACION 2'!$A$2:$A$668,'[2]BASE DE RADICACION 2'!$E$2:$E$668)</f>
        <v>Proceso de contratación José Armín Ordoñez Castillo</v>
      </c>
      <c r="E189" s="22">
        <f>_xlfn.XLOOKUP(T_PA9[[#This Row],[CÓDIGO]],'[2]BASE DE RADICACION 2'!$A$2:$A$668,'[2]BASE DE RADICACION 2'!$F$2:$F$668)</f>
        <v>338</v>
      </c>
      <c r="F189" s="29" t="s">
        <v>167</v>
      </c>
      <c r="G189" s="29" t="s">
        <v>328</v>
      </c>
      <c r="H189" s="22" t="str">
        <f>_xlfn.XLOOKUP(T_PA9[[#This Row],[CÓDIGO]],'[2]BASE DE RADICACION 2'!$A$2:$A$668,'[2]BASE DE RADICACION 2'!$M$2:$M$668)</f>
        <v xml:space="preserve">Apoyar la coordinación, contratación, gestión de proyectos y rendición de informes financieros ante el” Centro para el Control y Prevención de Enfermedades” (CDC) del proyecto "Strengthening of laboratory based surveillance and diagnostic capacity for fungal diseases in Colombia", bajo ”Notification of Award” (NOA) NU51CK000316.
 </v>
      </c>
      <c r="I189" s="35">
        <f>_xlfn.XLOOKUP(T_PA9[[#This Row],[CÓDIGO]],'[2]BASE DE RADICACION 2'!$A$2:$A$668,'[2]BASE DE RADICACION 2'!$C$2:$C$668)</f>
        <v>44977</v>
      </c>
      <c r="J189" s="22" t="s">
        <v>131</v>
      </c>
      <c r="K189" s="22" t="s">
        <v>131</v>
      </c>
      <c r="L189" s="22" t="s">
        <v>126</v>
      </c>
      <c r="M189" s="35">
        <f>_xlfn.XLOOKUP(T_PA9[[#This Row],[CÓDIGO]],'[2]BASE DE RADICACION 2'!$A$2:$A$668,'[2]BASE DE RADICACION 2'!$V$2:$V$668)</f>
        <v>44991</v>
      </c>
      <c r="N189" s="22" t="s">
        <v>63</v>
      </c>
      <c r="O189" s="22" t="str">
        <f>_xlfn.XLOOKUP(T_PA9[[#This Row],[CÓDIGO]],'[2]BASE DE RADICACION 2'!$A$2:$A$668,'[2]BASE DE RADICACION 2'!$N$2:$N$668)</f>
        <v>Directa prestación de servicios</v>
      </c>
      <c r="P189" s="78" t="e">
        <f>_xlfn.XLOOKUP(T_PA9[[#This Row],[CÓDIGO]],'[3]BASE DE RADICACION 2'!$A$2:$A$620,'[3]BASE DE RADICACION 2'!$O$2:$O$620)</f>
        <v>#N/A</v>
      </c>
      <c r="Q189" s="78" t="e">
        <f>_xlfn.XLOOKUP(T_PA9[[#This Row],[CÓDIGO]],'[3]BASE DE RADICACION 2'!$A$2:$A$620,'[3]BASE DE RADICACION 2'!$O$2:$O$620)</f>
        <v>#N/A</v>
      </c>
      <c r="R189" s="78" t="e">
        <f>_xlfn.XLOOKUP(T_PA9[[#This Row],[CÓDIGO]],'[3]BASE DE RADICACION 2'!$A$2:$A$620,'[3]BASE DE RADICACION 2'!$O$2:$O$620)</f>
        <v>#N/A</v>
      </c>
      <c r="S189" s="78"/>
      <c r="T189" s="24" t="s">
        <v>329</v>
      </c>
    </row>
    <row r="190" spans="2:20" ht="63.75" hidden="1" customHeight="1" x14ac:dyDescent="0.2">
      <c r="B190" s="28" t="s">
        <v>333</v>
      </c>
      <c r="C190" s="22">
        <f>_xlfn.XLOOKUP(T_PA9[[#This Row],[CÓDIGO]],'[2]BASE DE RADICACION 2'!$A$2:$A$668,'[2]BASE DE RADICACION 2'!$B$2:$B$668)</f>
        <v>271</v>
      </c>
      <c r="D190" s="22" t="str">
        <f>_xlfn.XLOOKUP(T_PA9[[#This Row],[CÓDIGO]],'[2]BASE DE RADICACION 2'!$A$2:$A$668,'[2]BASE DE RADICACION 2'!$E$2:$E$668)</f>
        <v>Solicitud contratación Jesus Emilio Ayala</v>
      </c>
      <c r="E190" s="22">
        <f>_xlfn.XLOOKUP(T_PA9[[#This Row],[CÓDIGO]],'[2]BASE DE RADICACION 2'!$A$2:$A$668,'[2]BASE DE RADICACION 2'!$F$2:$F$668)</f>
        <v>338</v>
      </c>
      <c r="F190" s="29" t="s">
        <v>167</v>
      </c>
      <c r="G190" s="29" t="s">
        <v>328</v>
      </c>
      <c r="H190" s="22" t="str">
        <f>_xlfn.XLOOKUP(T_PA9[[#This Row],[CÓDIGO]],'[2]BASE DE RADICACION 2'!$A$2:$A$668,'[2]BASE DE RADICACION 2'!$M$2:$M$668)</f>
        <v>Apoyar la gestión administrativa, archivo, apoyo a actividades logísticas,  que permita el cumplimiento del proyecto ante el” Centro para el Control y Prevención de Enfermedades” (CDC) del proyecto "Strengthening of laboratory based surveillance and diagnostic capacity for fungal diseases in Colombia", bajo”Notification of Award” (NOA) NU51CK000316.</v>
      </c>
      <c r="I190" s="35">
        <f>_xlfn.XLOOKUP(T_PA9[[#This Row],[CÓDIGO]],'[2]BASE DE RADICACION 2'!$A$2:$A$668,'[2]BASE DE RADICACION 2'!$C$2:$C$668)</f>
        <v>44943</v>
      </c>
      <c r="J190" s="22" t="s">
        <v>62</v>
      </c>
      <c r="K190" s="22" t="s">
        <v>62</v>
      </c>
      <c r="L190" s="22" t="s">
        <v>126</v>
      </c>
      <c r="M190" s="35">
        <f>_xlfn.XLOOKUP(T_PA9[[#This Row],[CÓDIGO]],'[2]BASE DE RADICACION 2'!$A$2:$A$668,'[2]BASE DE RADICACION 2'!$V$2:$V$668)</f>
        <v>44986</v>
      </c>
      <c r="N190" s="22" t="s">
        <v>63</v>
      </c>
      <c r="O190" s="22" t="str">
        <f>_xlfn.XLOOKUP(T_PA9[[#This Row],[CÓDIGO]],'[2]BASE DE RADICACION 2'!$A$2:$A$668,'[2]BASE DE RADICACION 2'!$N$2:$N$668)</f>
        <v>Directa prestación de servicios</v>
      </c>
      <c r="P190" s="78" t="e">
        <f>_xlfn.XLOOKUP(T_PA9[[#This Row],[CÓDIGO]],'[3]BASE DE RADICACION 2'!$A$2:$A$620,'[3]BASE DE RADICACION 2'!$O$2:$O$620)</f>
        <v>#N/A</v>
      </c>
      <c r="Q190" s="78" t="e">
        <f>_xlfn.XLOOKUP(T_PA9[[#This Row],[CÓDIGO]],'[3]BASE DE RADICACION 2'!$A$2:$A$620,'[3]BASE DE RADICACION 2'!$O$2:$O$620)</f>
        <v>#N/A</v>
      </c>
      <c r="R190" s="78" t="e">
        <f>_xlfn.XLOOKUP(T_PA9[[#This Row],[CÓDIGO]],'[3]BASE DE RADICACION 2'!$A$2:$A$620,'[3]BASE DE RADICACION 2'!$O$2:$O$620)</f>
        <v>#N/A</v>
      </c>
      <c r="S190" s="78"/>
      <c r="T190" s="24" t="s">
        <v>329</v>
      </c>
    </row>
    <row r="191" spans="2:20" ht="51" hidden="1" customHeight="1" x14ac:dyDescent="0.2">
      <c r="B191" s="28" t="s">
        <v>334</v>
      </c>
      <c r="C191" s="22">
        <f>_xlfn.XLOOKUP(T_PA9[[#This Row],[CÓDIGO]],'[2]BASE DE RADICACION 2'!$A$2:$A$668,'[2]BASE DE RADICACION 2'!$B$2:$B$668)</f>
        <v>306</v>
      </c>
      <c r="D191" s="22" t="str">
        <f>_xlfn.XLOOKUP(T_PA9[[#This Row],[CÓDIGO]],'[2]BASE DE RADICACION 2'!$A$2:$A$668,'[2]BASE DE RADICACION 2'!$E$2:$E$668)</f>
        <v>Solicitud de contratación Angela Nathalia Sepulveda Gutierrez</v>
      </c>
      <c r="E191" s="22">
        <f>_xlfn.XLOOKUP(T_PA9[[#This Row],[CÓDIGO]],'[2]BASE DE RADICACION 2'!$A$2:$A$668,'[2]BASE DE RADICACION 2'!$F$2:$F$668)</f>
        <v>338</v>
      </c>
      <c r="F191" s="29" t="s">
        <v>167</v>
      </c>
      <c r="G191" s="29" t="s">
        <v>328</v>
      </c>
      <c r="H191" s="22" t="str">
        <f>_xlfn.XLOOKUP(T_PA9[[#This Row],[CÓDIGO]],'[2]BASE DE RADICACION 2'!$A$2:$A$668,'[2]BASE DE RADICACION 2'!$M$2:$M$668)</f>
        <v>Apoyar el equipo de TICS y técnico científico en el diseño de piezas gráficas destinadas al micrositio y el aula virtual atendiendo las recomendaciones de distinción por segmento poblacional en el marco del proyecto NOA NU51CK000316.</v>
      </c>
      <c r="I191" s="35">
        <f>_xlfn.XLOOKUP(T_PA9[[#This Row],[CÓDIGO]],'[2]BASE DE RADICACION 2'!$A$2:$A$668,'[2]BASE DE RADICACION 2'!$C$2:$C$668)</f>
        <v>44977</v>
      </c>
      <c r="J191" s="22" t="s">
        <v>131</v>
      </c>
      <c r="K191" s="22" t="s">
        <v>131</v>
      </c>
      <c r="L191" s="22" t="s">
        <v>126</v>
      </c>
      <c r="M191" s="35">
        <f>_xlfn.XLOOKUP(T_PA9[[#This Row],[CÓDIGO]],'[2]BASE DE RADICACION 2'!$A$2:$A$668,'[2]BASE DE RADICACION 2'!$V$2:$V$668)</f>
        <v>44986</v>
      </c>
      <c r="N191" s="22" t="s">
        <v>63</v>
      </c>
      <c r="O191" s="22" t="str">
        <f>_xlfn.XLOOKUP(T_PA9[[#This Row],[CÓDIGO]],'[2]BASE DE RADICACION 2'!$A$2:$A$668,'[2]BASE DE RADICACION 2'!$N$2:$N$668)</f>
        <v>Directa prestación de servicios</v>
      </c>
      <c r="P191" s="78" t="e">
        <f>_xlfn.XLOOKUP(T_PA9[[#This Row],[CÓDIGO]],'[3]BASE DE RADICACION 2'!$A$2:$A$620,'[3]BASE DE RADICACION 2'!$O$2:$O$620)</f>
        <v>#N/A</v>
      </c>
      <c r="Q191" s="78" t="e">
        <f>_xlfn.XLOOKUP(T_PA9[[#This Row],[CÓDIGO]],'[3]BASE DE RADICACION 2'!$A$2:$A$620,'[3]BASE DE RADICACION 2'!$O$2:$O$620)</f>
        <v>#N/A</v>
      </c>
      <c r="R191" s="78" t="e">
        <f>_xlfn.XLOOKUP(T_PA9[[#This Row],[CÓDIGO]],'[3]BASE DE RADICACION 2'!$A$2:$A$620,'[3]BASE DE RADICACION 2'!$O$2:$O$620)</f>
        <v>#N/A</v>
      </c>
      <c r="S191" s="78"/>
      <c r="T191" s="24" t="s">
        <v>329</v>
      </c>
    </row>
    <row r="192" spans="2:20" ht="105.75" hidden="1" customHeight="1" x14ac:dyDescent="0.2">
      <c r="B192" s="28" t="s">
        <v>335</v>
      </c>
      <c r="C192" s="22">
        <f>_xlfn.XLOOKUP(T_PA9[[#This Row],[CÓDIGO]],'[2]BASE DE RADICACION 2'!$A$2:$A$668,'[2]BASE DE RADICACION 2'!$B$2:$B$668)</f>
        <v>310</v>
      </c>
      <c r="D192" s="22" t="str">
        <f>_xlfn.XLOOKUP(T_PA9[[#This Row],[CÓDIGO]],'[2]BASE DE RADICACION 2'!$A$2:$A$668,'[2]BASE DE RADICACION 2'!$E$2:$E$668)</f>
        <v>Solicitud de contratación Oscar Fabian Encinales Rodríguez</v>
      </c>
      <c r="E192" s="22">
        <f>_xlfn.XLOOKUP(T_PA9[[#This Row],[CÓDIGO]],'[2]BASE DE RADICACION 2'!$A$2:$A$668,'[2]BASE DE RADICACION 2'!$F$2:$F$668)</f>
        <v>338</v>
      </c>
      <c r="F192" s="29" t="s">
        <v>167</v>
      </c>
      <c r="G192" s="29" t="s">
        <v>328</v>
      </c>
      <c r="H192" s="22" t="str">
        <f>_xlfn.XLOOKUP(T_PA9[[#This Row],[CÓDIGO]],'[2]BASE DE RADICACION 2'!$A$2:$A$668,'[2]BASE DE RADICACION 2'!$M$2:$M$668)</f>
        <v xml:space="preserve">Apoyar el desarrollo de un micrositio basado en SHAREPOINT server, desempeñando actividades de cargue y transcripción de la programación, modelación, generada por el grupo de TICS y brindará soporte en la digitalización del material generado por el equipo científico técnico de acuerdo con los requerimientos de la misma, dentro del proyecto "Strengthening of laboratory based surveillance and diagnostic capacity for fungal diseases in Colombia", bajo "Notification of Award" (NOA) NU51CK000316.
</v>
      </c>
      <c r="I192" s="35">
        <f>_xlfn.XLOOKUP(T_PA9[[#This Row],[CÓDIGO]],'[2]BASE DE RADICACION 2'!$A$2:$A$668,'[2]BASE DE RADICACION 2'!$C$2:$C$668)</f>
        <v>44978</v>
      </c>
      <c r="J192" s="22" t="s">
        <v>131</v>
      </c>
      <c r="K192" s="22" t="s">
        <v>131</v>
      </c>
      <c r="L192" s="22" t="s">
        <v>126</v>
      </c>
      <c r="M192" s="35">
        <f>_xlfn.XLOOKUP(T_PA9[[#This Row],[CÓDIGO]],'[2]BASE DE RADICACION 2'!$A$2:$A$668,'[2]BASE DE RADICACION 2'!$V$2:$V$668)</f>
        <v>45002</v>
      </c>
      <c r="N192" s="22" t="s">
        <v>63</v>
      </c>
      <c r="O192" s="22" t="str">
        <f>_xlfn.XLOOKUP(T_PA9[[#This Row],[CÓDIGO]],'[2]BASE DE RADICACION 2'!$A$2:$A$668,'[2]BASE DE RADICACION 2'!$N$2:$N$668)</f>
        <v>Directa prestación de servicios</v>
      </c>
      <c r="P192" s="78" t="e">
        <f>_xlfn.XLOOKUP(T_PA9[[#This Row],[CÓDIGO]],'[3]BASE DE RADICACION 2'!$A$2:$A$620,'[3]BASE DE RADICACION 2'!$O$2:$O$620)</f>
        <v>#N/A</v>
      </c>
      <c r="Q192" s="78" t="e">
        <f>_xlfn.XLOOKUP(T_PA9[[#This Row],[CÓDIGO]],'[3]BASE DE RADICACION 2'!$A$2:$A$620,'[3]BASE DE RADICACION 2'!$O$2:$O$620)</f>
        <v>#N/A</v>
      </c>
      <c r="R192" s="78" t="e">
        <f>_xlfn.XLOOKUP(T_PA9[[#This Row],[CÓDIGO]],'[3]BASE DE RADICACION 2'!$A$2:$A$620,'[3]BASE DE RADICACION 2'!$O$2:$O$620)</f>
        <v>#N/A</v>
      </c>
      <c r="S192" s="78"/>
      <c r="T192" s="24" t="s">
        <v>329</v>
      </c>
    </row>
    <row r="193" spans="2:20" ht="102" hidden="1" customHeight="1" x14ac:dyDescent="0.2">
      <c r="B193" s="28" t="s">
        <v>336</v>
      </c>
      <c r="C193" s="22">
        <f>_xlfn.XLOOKUP(T_PA9[[#This Row],[CÓDIGO]],'[2]BASE DE RADICACION 2'!$A$2:$A$668,'[2]BASE DE RADICACION 2'!$B$2:$B$668)</f>
        <v>311</v>
      </c>
      <c r="D193" s="22" t="str">
        <f>_xlfn.XLOOKUP(T_PA9[[#This Row],[CÓDIGO]],'[2]BASE DE RADICACION 2'!$A$2:$A$668,'[2]BASE DE RADICACION 2'!$E$2:$E$668)</f>
        <v>Solicitud de contratación Maira Lyseth Alvarado Casas</v>
      </c>
      <c r="E193" s="22">
        <f>_xlfn.XLOOKUP(T_PA9[[#This Row],[CÓDIGO]],'[2]BASE DE RADICACION 2'!$A$2:$A$668,'[2]BASE DE RADICACION 2'!$F$2:$F$668)</f>
        <v>338</v>
      </c>
      <c r="F193" s="29" t="s">
        <v>167</v>
      </c>
      <c r="G193" s="29" t="s">
        <v>328</v>
      </c>
      <c r="H193" s="22" t="str">
        <f>_xlfn.XLOOKUP(T_PA9[[#This Row],[CÓDIGO]],'[2]BASE DE RADICACION 2'!$A$2:$A$668,'[2]BASE DE RADICACION 2'!$M$2:$M$668)</f>
        <v>Apoyar técnicamente la actualización e implementación de una herramienta de recolección de datos y de enseñanza, que permita identificar las fortalezas y debilidades de los laboratorios en cuanto a enfermedades fúngicas y demás tareas que permita el cumplimiento del proyecto ante el ” Centro para el Control y Prevención de Enfermedades” (CDC) del proyecto "Strengthening of laboratory based surveillance and diagnostic capacity for fungal diseases in Colombia", bajo ”Notification of Award” (NOA) NU51CK000316</v>
      </c>
      <c r="I193" s="35">
        <f>_xlfn.XLOOKUP(T_PA9[[#This Row],[CÓDIGO]],'[2]BASE DE RADICACION 2'!$A$2:$A$668,'[2]BASE DE RADICACION 2'!$C$2:$C$668)</f>
        <v>44978</v>
      </c>
      <c r="J193" s="22" t="s">
        <v>131</v>
      </c>
      <c r="K193" s="22" t="s">
        <v>131</v>
      </c>
      <c r="L193" s="22" t="s">
        <v>126</v>
      </c>
      <c r="M193" s="35">
        <f>_xlfn.XLOOKUP(T_PA9[[#This Row],[CÓDIGO]],'[2]BASE DE RADICACION 2'!$A$2:$A$668,'[2]BASE DE RADICACION 2'!$V$2:$V$668)</f>
        <v>45001</v>
      </c>
      <c r="N193" s="22" t="s">
        <v>63</v>
      </c>
      <c r="O193" s="22" t="str">
        <f>_xlfn.XLOOKUP(T_PA9[[#This Row],[CÓDIGO]],'[2]BASE DE RADICACION 2'!$A$2:$A$668,'[2]BASE DE RADICACION 2'!$N$2:$N$668)</f>
        <v>Directa prestación de servicios</v>
      </c>
      <c r="P193" s="78" t="e">
        <f>_xlfn.XLOOKUP(T_PA9[[#This Row],[CÓDIGO]],'[3]BASE DE RADICACION 2'!$A$2:$A$620,'[3]BASE DE RADICACION 2'!$O$2:$O$620)</f>
        <v>#N/A</v>
      </c>
      <c r="Q193" s="78" t="e">
        <f>_xlfn.XLOOKUP(T_PA9[[#This Row],[CÓDIGO]],'[3]BASE DE RADICACION 2'!$A$2:$A$620,'[3]BASE DE RADICACION 2'!$O$2:$O$620)</f>
        <v>#N/A</v>
      </c>
      <c r="R193" s="78" t="e">
        <f>_xlfn.XLOOKUP(T_PA9[[#This Row],[CÓDIGO]],'[3]BASE DE RADICACION 2'!$A$2:$A$620,'[3]BASE DE RADICACION 2'!$O$2:$O$620)</f>
        <v>#N/A</v>
      </c>
      <c r="S193" s="78"/>
      <c r="T193" s="24" t="s">
        <v>329</v>
      </c>
    </row>
    <row r="194" spans="2:20" ht="76.5" hidden="1" customHeight="1" x14ac:dyDescent="0.2">
      <c r="B194" s="28" t="s">
        <v>337</v>
      </c>
      <c r="C194" s="22">
        <f>_xlfn.XLOOKUP(T_PA9[[#This Row],[CÓDIGO]],'[2]BASE DE RADICACION 2'!$A$2:$A$668,'[2]BASE DE RADICACION 2'!$B$2:$B$668)</f>
        <v>312</v>
      </c>
      <c r="D194" s="22" t="str">
        <f>_xlfn.XLOOKUP(T_PA9[[#This Row],[CÓDIGO]],'[2]BASE DE RADICACION 2'!$A$2:$A$668,'[2]BASE DE RADICACION 2'!$E$2:$E$668)</f>
        <v>Solicitud de contratación Diana Carolina González Galindo</v>
      </c>
      <c r="E194" s="22">
        <f>_xlfn.XLOOKUP(T_PA9[[#This Row],[CÓDIGO]],'[2]BASE DE RADICACION 2'!$A$2:$A$668,'[2]BASE DE RADICACION 2'!$F$2:$F$668)</f>
        <v>338</v>
      </c>
      <c r="F194" s="29" t="s">
        <v>167</v>
      </c>
      <c r="G194" s="29" t="s">
        <v>328</v>
      </c>
      <c r="H194" s="22" t="str">
        <f>_xlfn.XLOOKUP(T_PA9[[#This Row],[CÓDIGO]],'[2]BASE DE RADICACION 2'!$A$2:$A$668,'[2]BASE DE RADICACION 2'!$M$2:$M$668)</f>
        <v>Apoyar las  actividades de lavado de equipos y áreas, preparación de materiales y equipos para pruebas de acuerdo con los requerimientos y  cumplimiento ante el ”Centro para el Control y Prevención de Enfermedades” (CDC) del proyecto "Strengthening of laboratory based surveillance and diagnostic capacity for fungal diseases in Colombia", bajo ”Notification of Award” (NOA) NU51CK000316.</v>
      </c>
      <c r="I194" s="35">
        <f>_xlfn.XLOOKUP(T_PA9[[#This Row],[CÓDIGO]],'[2]BASE DE RADICACION 2'!$A$2:$A$668,'[2]BASE DE RADICACION 2'!$C$2:$C$668)</f>
        <v>44978</v>
      </c>
      <c r="J194" s="22" t="s">
        <v>131</v>
      </c>
      <c r="K194" s="22" t="s">
        <v>131</v>
      </c>
      <c r="L194" s="22" t="s">
        <v>126</v>
      </c>
      <c r="M194" s="35">
        <f>_xlfn.XLOOKUP(T_PA9[[#This Row],[CÓDIGO]],'[2]BASE DE RADICACION 2'!$A$2:$A$668,'[2]BASE DE RADICACION 2'!$V$2:$V$668)</f>
        <v>44988</v>
      </c>
      <c r="N194" s="22" t="s">
        <v>63</v>
      </c>
      <c r="O194" s="22" t="str">
        <f>_xlfn.XLOOKUP(T_PA9[[#This Row],[CÓDIGO]],'[2]BASE DE RADICACION 2'!$A$2:$A$668,'[2]BASE DE RADICACION 2'!$N$2:$N$668)</f>
        <v>Directa prestación de servicios</v>
      </c>
      <c r="P194" s="78" t="e">
        <f>_xlfn.XLOOKUP(T_PA9[[#This Row],[CÓDIGO]],'[3]BASE DE RADICACION 2'!$A$2:$A$620,'[3]BASE DE RADICACION 2'!$O$2:$O$620)</f>
        <v>#N/A</v>
      </c>
      <c r="Q194" s="78" t="e">
        <f>_xlfn.XLOOKUP(T_PA9[[#This Row],[CÓDIGO]],'[3]BASE DE RADICACION 2'!$A$2:$A$620,'[3]BASE DE RADICACION 2'!$O$2:$O$620)</f>
        <v>#N/A</v>
      </c>
      <c r="R194" s="78" t="e">
        <f>_xlfn.XLOOKUP(T_PA9[[#This Row],[CÓDIGO]],'[3]BASE DE RADICACION 2'!$A$2:$A$620,'[3]BASE DE RADICACION 2'!$O$2:$O$620)</f>
        <v>#N/A</v>
      </c>
      <c r="S194" s="78"/>
      <c r="T194" s="24" t="s">
        <v>329</v>
      </c>
    </row>
    <row r="195" spans="2:20" ht="102" hidden="1" customHeight="1" x14ac:dyDescent="0.2">
      <c r="B195" s="28" t="s">
        <v>338</v>
      </c>
      <c r="C195" s="22">
        <f>_xlfn.XLOOKUP(T_PA9[[#This Row],[CÓDIGO]],'[2]BASE DE RADICACION 2'!$A$2:$A$668,'[2]BASE DE RADICACION 2'!$B$2:$B$668)</f>
        <v>316</v>
      </c>
      <c r="D195" s="22" t="str">
        <f>_xlfn.XLOOKUP(T_PA9[[#This Row],[CÓDIGO]],'[2]BASE DE RADICACION 2'!$A$2:$A$668,'[2]BASE DE RADICACION 2'!$E$2:$E$668)</f>
        <v>Solicitud de contratación Diana Susana Lizarazo Vasquez</v>
      </c>
      <c r="E195" s="22">
        <f>_xlfn.XLOOKUP(T_PA9[[#This Row],[CÓDIGO]],'[2]BASE DE RADICACION 2'!$A$2:$A$668,'[2]BASE DE RADICACION 2'!$F$2:$F$668)</f>
        <v>338</v>
      </c>
      <c r="F195" s="29" t="s">
        <v>167</v>
      </c>
      <c r="G195" s="29" t="s">
        <v>328</v>
      </c>
      <c r="H195" s="22" t="str">
        <f>_xlfn.XLOOKUP(T_PA9[[#This Row],[CÓDIGO]],'[2]BASE DE RADICACION 2'!$A$2:$A$668,'[2]BASE DE RADICACION 2'!$M$2:$M$668)</f>
        <v>Apoyar en las actividades de  ingreso de información en bases de datos, encuestas y actividades en aulas virtuales, realizar capacitaciones, generando información para el diagnóstico y análisis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v>
      </c>
      <c r="I195" s="35">
        <f>_xlfn.XLOOKUP(T_PA9[[#This Row],[CÓDIGO]],'[2]BASE DE RADICACION 2'!$A$2:$A$668,'[2]BASE DE RADICACION 2'!$C$2:$C$668)</f>
        <v>44985</v>
      </c>
      <c r="J195" s="22" t="s">
        <v>131</v>
      </c>
      <c r="K195" s="22" t="s">
        <v>131</v>
      </c>
      <c r="L195" s="22" t="s">
        <v>126</v>
      </c>
      <c r="M195" s="35">
        <f>_xlfn.XLOOKUP(T_PA9[[#This Row],[CÓDIGO]],'[2]BASE DE RADICACION 2'!$A$2:$A$668,'[2]BASE DE RADICACION 2'!$V$2:$V$668)</f>
        <v>45002</v>
      </c>
      <c r="N195" s="22" t="s">
        <v>63</v>
      </c>
      <c r="O195" s="22" t="str">
        <f>_xlfn.XLOOKUP(T_PA9[[#This Row],[CÓDIGO]],'[2]BASE DE RADICACION 2'!$A$2:$A$668,'[2]BASE DE RADICACION 2'!$N$2:$N$668)</f>
        <v>Directa prestación de servicios</v>
      </c>
      <c r="P195" s="78" t="e">
        <f>_xlfn.XLOOKUP(T_PA9[[#This Row],[CÓDIGO]],'[3]BASE DE RADICACION 2'!$A$2:$A$620,'[3]BASE DE RADICACION 2'!$O$2:$O$620)</f>
        <v>#N/A</v>
      </c>
      <c r="Q195" s="78" t="e">
        <f>_xlfn.XLOOKUP(T_PA9[[#This Row],[CÓDIGO]],'[3]BASE DE RADICACION 2'!$A$2:$A$620,'[3]BASE DE RADICACION 2'!$O$2:$O$620)</f>
        <v>#N/A</v>
      </c>
      <c r="R195" s="78" t="e">
        <f>_xlfn.XLOOKUP(T_PA9[[#This Row],[CÓDIGO]],'[3]BASE DE RADICACION 2'!$A$2:$A$620,'[3]BASE DE RADICACION 2'!$O$2:$O$620)</f>
        <v>#N/A</v>
      </c>
      <c r="S195" s="78"/>
      <c r="T195" s="24" t="s">
        <v>329</v>
      </c>
    </row>
    <row r="196" spans="2:20" ht="79.5" hidden="1" customHeight="1" x14ac:dyDescent="0.2">
      <c r="B196" s="28" t="s">
        <v>339</v>
      </c>
      <c r="C196" s="22" t="s">
        <v>513</v>
      </c>
      <c r="D196" s="22" t="str">
        <f>_xlfn.XLOOKUP(T_PA9[[#This Row],[CÓDIGO]],'[2]BASE DE RADICACION 2'!$A$2:$A$668,'[2]BASE DE RADICACION 2'!$E$2:$E$668)</f>
        <v xml:space="preserve">Solicitud proceso invitación cuantía menor - Adquirir tabletas e impresora de etiquetas </v>
      </c>
      <c r="E196" s="22" t="str">
        <f>_xlfn.XLOOKUP(T_PA9[[#This Row],[CÓDIGO]],'[2]BASE DE RADICACION 2'!$A$2:$A$668,'[2]BASE DE RADICACION 2'!$F$2:$F$668)</f>
        <v>338-374</v>
      </c>
      <c r="F196" s="29" t="s">
        <v>167</v>
      </c>
      <c r="G196" s="29" t="s">
        <v>328</v>
      </c>
      <c r="H196" s="22" t="str">
        <f>_xlfn.XLOOKUP(T_PA9[[#This Row],[CÓDIGO]],'[2]BASE DE RADICACION 2'!$A$2:$A$668,'[2]BASE DE RADICACION 2'!$M$2:$M$668)</f>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
      <c r="I196" s="35">
        <f>_xlfn.XLOOKUP(T_PA9[[#This Row],[CÓDIGO]],'[2]BASE DE RADICACION 2'!$A$2:$A$668,'[2]BASE DE RADICACION 2'!$C$2:$C$668)</f>
        <v>45208</v>
      </c>
      <c r="J196" s="22" t="s">
        <v>152</v>
      </c>
      <c r="K196" s="22" t="s">
        <v>152</v>
      </c>
      <c r="L196" s="22" t="s">
        <v>126</v>
      </c>
      <c r="M196" s="35">
        <f>_xlfn.XLOOKUP(T_PA9[[#This Row],[CÓDIGO]],'[2]BASE DE RADICACION 2'!$A$2:$A$668,'[2]BASE DE RADICACION 2'!$V$2:$V$668)</f>
        <v>45285</v>
      </c>
      <c r="N196" s="22" t="s">
        <v>193</v>
      </c>
      <c r="O196" s="22" t="str">
        <f>_xlfn.XLOOKUP(T_PA9[[#This Row],[CÓDIGO]],'[2]BASE DE RADICACION 2'!$A$2:$A$668,'[2]BASE DE RADICACION 2'!$N$2:$N$668)</f>
        <v>Invitación Cuantía Inferior (50)</v>
      </c>
      <c r="P196" s="78" t="e">
        <f>_xlfn.XLOOKUP(T_PA9[[#This Row],[CÓDIGO]],'[3]BASE DE RADICACION 2'!$A$2:$A$620,'[3]BASE DE RADICACION 2'!$O$2:$O$620)</f>
        <v>#N/A</v>
      </c>
      <c r="Q196" s="78" t="e">
        <f>_xlfn.XLOOKUP(T_PA9[[#This Row],[CÓDIGO]],'[3]BASE DE RADICACION 2'!$A$2:$A$620,'[3]BASE DE RADICACION 2'!$O$2:$O$620)</f>
        <v>#N/A</v>
      </c>
      <c r="R196" s="78">
        <v>18990342</v>
      </c>
      <c r="S196" s="78"/>
      <c r="T196" s="24" t="s">
        <v>329</v>
      </c>
    </row>
    <row r="197" spans="2:20" ht="89.25" hidden="1" customHeight="1" x14ac:dyDescent="0.2">
      <c r="B197" s="28" t="s">
        <v>340</v>
      </c>
      <c r="C197" s="22">
        <f>_xlfn.XLOOKUP(T_PA9[[#This Row],[CÓDIGO]],'[2]BASE DE RADICACION 2'!$A$2:$A$668,'[2]BASE DE RADICACION 2'!$B$2:$B$668)</f>
        <v>521</v>
      </c>
      <c r="D197" s="22" t="str">
        <f>_xlfn.XLOOKUP(T_PA9[[#This Row],[CÓDIGO]],'[2]BASE DE RADICACION 2'!$A$2:$A$668,'[2]BASE DE RADICACION 2'!$E$2:$E$668)</f>
        <v>Solicitud de contratación Mauricio Prieto Peña</v>
      </c>
      <c r="E197" s="22">
        <f>_xlfn.XLOOKUP(T_PA9[[#This Row],[CÓDIGO]],'[2]BASE DE RADICACION 2'!$A$2:$A$668,'[2]BASE DE RADICACION 2'!$F$2:$F$668)</f>
        <v>338</v>
      </c>
      <c r="F197" s="29" t="s">
        <v>167</v>
      </c>
      <c r="G197" s="29" t="s">
        <v>328</v>
      </c>
      <c r="H197" s="22" t="str">
        <f>_xlfn.XLOOKUP(T_PA9[[#This Row],[CÓDIGO]],'[2]BASE DE RADICACION 2'!$A$2:$A$668,'[2]BASE DE RADICACION 2'!$M$2:$M$668)</f>
        <v>Implementar y hacer funcional bajo los lineamientos de OTICS – INS, y la tecnología de Sharepoint el micrositio “micología para todos”, dando cumplimiento a la estrategia 3. “target and train” ante el ”Centro para el Control y Prevención de Enfermedades” (CDC) del proyecto "Strengthening of laboratory based surveillance and diagnostic capacity for fungal diseases in Colombia", bajo ”Notification of Award” (NOA) NU51CK000316”.</v>
      </c>
      <c r="I197" s="35">
        <f>_xlfn.XLOOKUP(T_PA9[[#This Row],[CÓDIGO]],'[2]BASE DE RADICACION 2'!$A$2:$A$668,'[2]BASE DE RADICACION 2'!$C$2:$C$668)</f>
        <v>45220</v>
      </c>
      <c r="J197" s="22" t="s">
        <v>152</v>
      </c>
      <c r="K197" s="22" t="s">
        <v>152</v>
      </c>
      <c r="L197" s="22" t="s">
        <v>126</v>
      </c>
      <c r="M197" s="35">
        <f>_xlfn.XLOOKUP(T_PA9[[#This Row],[CÓDIGO]],'[2]BASE DE RADICACION 2'!$A$2:$A$668,'[2]BASE DE RADICACION 2'!$V$2:$V$668)</f>
        <v>45231</v>
      </c>
      <c r="N197" s="22" t="s">
        <v>63</v>
      </c>
      <c r="O197" s="22" t="str">
        <f>_xlfn.XLOOKUP(T_PA9[[#This Row],[CÓDIGO]],'[2]BASE DE RADICACION 2'!$A$2:$A$668,'[2]BASE DE RADICACION 2'!$N$2:$N$668)</f>
        <v>Directa prestación de servicios</v>
      </c>
      <c r="P197" s="78" t="e">
        <f>_xlfn.XLOOKUP(T_PA9[[#This Row],[CÓDIGO]],'[3]BASE DE RADICACION 2'!$A$2:$A$620,'[3]BASE DE RADICACION 2'!$O$2:$O$620)</f>
        <v>#N/A</v>
      </c>
      <c r="Q197" s="78" t="e">
        <f>_xlfn.XLOOKUP(T_PA9[[#This Row],[CÓDIGO]],'[3]BASE DE RADICACION 2'!$A$2:$A$620,'[3]BASE DE RADICACION 2'!$O$2:$O$620)</f>
        <v>#N/A</v>
      </c>
      <c r="R197" s="78" t="e">
        <f>_xlfn.XLOOKUP(T_PA9[[#This Row],[CÓDIGO]],'[3]BASE DE RADICACION 2'!$A$2:$A$620,'[3]BASE DE RADICACION 2'!$O$2:$O$620)</f>
        <v>#N/A</v>
      </c>
      <c r="S197" s="78"/>
      <c r="T197" s="24" t="s">
        <v>329</v>
      </c>
    </row>
    <row r="198" spans="2:20" ht="76.5" hidden="1" x14ac:dyDescent="0.2">
      <c r="B198" s="28" t="s">
        <v>341</v>
      </c>
      <c r="C198" s="22">
        <f>_xlfn.XLOOKUP(T_PA9[[#This Row],[CÓDIGO]],'[2]BASE DE RADICACION 2'!$A$2:$A$668,'[2]BASE DE RADICACION 2'!$B$2:$B$668)</f>
        <v>338</v>
      </c>
      <c r="D198" s="22" t="str">
        <f>_xlfn.XLOOKUP(T_PA9[[#This Row],[CÓDIGO]],'[2]BASE DE RADICACION 2'!$A$2:$A$668,'[2]BASE DE RADICACION 2'!$E$2:$E$668)</f>
        <v>Solicitud de contratación Yancy Milena Molina Botia</v>
      </c>
      <c r="E198" s="22">
        <f>_xlfn.XLOOKUP(T_PA9[[#This Row],[CÓDIGO]],'[2]BASE DE RADICACION 2'!$A$2:$A$668,'[2]BASE DE RADICACION 2'!$F$2:$F$668)</f>
        <v>339</v>
      </c>
      <c r="F198" s="29" t="s">
        <v>57</v>
      </c>
      <c r="G198" s="29" t="s">
        <v>342</v>
      </c>
      <c r="H198" s="22" t="str">
        <f>_xlfn.XLOOKUP(T_PA9[[#This Row],[CÓDIGO]],'[2]BASE DE RADICACION 2'!$A$2:$A$668,'[2]BASE DE RADICACION 2'!$M$2:$M$668)</f>
        <v>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v>
      </c>
      <c r="I198" s="35">
        <f>_xlfn.XLOOKUP(T_PA9[[#This Row],[CÓDIGO]],'[2]BASE DE RADICACION 2'!$A$2:$A$668,'[2]BASE DE RADICACION 2'!$C$2:$C$668)</f>
        <v>45028</v>
      </c>
      <c r="J198" s="22" t="s">
        <v>137</v>
      </c>
      <c r="K198" s="22" t="s">
        <v>137</v>
      </c>
      <c r="L198" s="22" t="s">
        <v>126</v>
      </c>
      <c r="M198" s="35">
        <f>_xlfn.XLOOKUP(T_PA9[[#This Row],[CÓDIGO]],'[2]BASE DE RADICACION 2'!$A$2:$A$668,'[2]BASE DE RADICACION 2'!$V$2:$V$668)</f>
        <v>45042</v>
      </c>
      <c r="N198" s="22" t="s">
        <v>63</v>
      </c>
      <c r="O198" s="22" t="str">
        <f>_xlfn.XLOOKUP(T_PA9[[#This Row],[CÓDIGO]],'[2]BASE DE RADICACION 2'!$A$2:$A$668,'[2]BASE DE RADICACION 2'!$N$2:$N$668)</f>
        <v>Directa prestación de servicios</v>
      </c>
      <c r="P198" s="78">
        <v>70330403</v>
      </c>
      <c r="Q198" s="78">
        <f>_xlfn.XLOOKUP(T_PA9[[#This Row],[CÓDIGO]],'[3]BASE DE RADICACION 2'!$A$2:$A$620,'[3]BASE DE RADICACION 2'!$O$2:$O$620)</f>
        <v>44755711</v>
      </c>
      <c r="R198" s="78">
        <f>_xlfn.XLOOKUP(T_PA9[[#This Row],[CÓDIGO]],'[3]BASE DE RADICACION 2'!$A$2:$A$620,'[3]BASE DE RADICACION 2'!$O$2:$O$620)</f>
        <v>44755711</v>
      </c>
      <c r="S198" s="78"/>
      <c r="T198" s="24" t="s">
        <v>343</v>
      </c>
    </row>
    <row r="199" spans="2:20" ht="73.5" hidden="1" customHeight="1" x14ac:dyDescent="0.2">
      <c r="B199" s="28" t="s">
        <v>344</v>
      </c>
      <c r="C199" s="22" t="s">
        <v>150</v>
      </c>
      <c r="D199" s="22" t="s">
        <v>190</v>
      </c>
      <c r="E199" s="22" t="s">
        <v>150</v>
      </c>
      <c r="F199" s="29" t="s">
        <v>57</v>
      </c>
      <c r="G199" s="29" t="s">
        <v>342</v>
      </c>
      <c r="H199" s="22" t="s">
        <v>527</v>
      </c>
      <c r="I199" s="35" t="e">
        <f>_xlfn.XLOOKUP(T_PA9[[#This Row],[CÓDIGO]],'[2]BASE DE RADICACION 2'!$A$2:$A$668,'[2]BASE DE RADICACION 2'!$C$2:$C$668)</f>
        <v>#N/A</v>
      </c>
      <c r="J199" s="22" t="s">
        <v>137</v>
      </c>
      <c r="K199" s="22"/>
      <c r="L199" s="22" t="s">
        <v>191</v>
      </c>
      <c r="M199" s="35" t="e">
        <f>_xlfn.XLOOKUP(T_PA9[[#This Row],[CÓDIGO]],'[2]BASE DE RADICACION 2'!$A$2:$A$668,'[2]BASE DE RADICACION 2'!$V$2:$V$668)</f>
        <v>#N/A</v>
      </c>
      <c r="N199" s="22" t="s">
        <v>63</v>
      </c>
      <c r="O199" s="22" t="e">
        <f>_xlfn.XLOOKUP(T_PA9[[#This Row],[CÓDIGO]],'[2]BASE DE RADICACION 2'!$A$2:$A$668,'[2]BASE DE RADICACION 2'!$N$2:$N$668)</f>
        <v>#N/A</v>
      </c>
      <c r="P199" s="78">
        <f>7500000*11</f>
        <v>82500000</v>
      </c>
      <c r="Q199" s="78" t="s">
        <v>150</v>
      </c>
      <c r="R199" s="78" t="s">
        <v>150</v>
      </c>
      <c r="S199" s="22" t="s">
        <v>351</v>
      </c>
      <c r="T199" s="24" t="s">
        <v>343</v>
      </c>
    </row>
    <row r="200" spans="2:20" ht="76.5" hidden="1" x14ac:dyDescent="0.2">
      <c r="B200" s="28" t="s">
        <v>345</v>
      </c>
      <c r="C200" s="22" t="s">
        <v>150</v>
      </c>
      <c r="D200" s="22" t="s">
        <v>190</v>
      </c>
      <c r="E200" s="22" t="s">
        <v>150</v>
      </c>
      <c r="F200" s="29" t="s">
        <v>57</v>
      </c>
      <c r="G200" s="29" t="s">
        <v>342</v>
      </c>
      <c r="H200" s="22" t="s">
        <v>528</v>
      </c>
      <c r="I200" s="35" t="e">
        <f>_xlfn.XLOOKUP(T_PA9[[#This Row],[CÓDIGO]],'[2]BASE DE RADICACION 2'!$A$2:$A$668,'[2]BASE DE RADICACION 2'!$C$2:$C$668)</f>
        <v>#N/A</v>
      </c>
      <c r="J200" s="22" t="s">
        <v>282</v>
      </c>
      <c r="K200" s="22"/>
      <c r="L200" s="22" t="s">
        <v>191</v>
      </c>
      <c r="M200" s="35" t="e">
        <f>_xlfn.XLOOKUP(T_PA9[[#This Row],[CÓDIGO]],'[2]BASE DE RADICACION 2'!$A$2:$A$668,'[2]BASE DE RADICACION 2'!$V$2:$V$668)</f>
        <v>#N/A</v>
      </c>
      <c r="N200" s="22" t="s">
        <v>63</v>
      </c>
      <c r="O200" s="22" t="e">
        <f>_xlfn.XLOOKUP(T_PA9[[#This Row],[CÓDIGO]],'[2]BASE DE RADICACION 2'!$A$2:$A$668,'[2]BASE DE RADICACION 2'!$N$2:$N$668)</f>
        <v>#N/A</v>
      </c>
      <c r="P200" s="78">
        <v>66000000</v>
      </c>
      <c r="Q200" s="78" t="s">
        <v>150</v>
      </c>
      <c r="R200" s="78" t="s">
        <v>150</v>
      </c>
      <c r="S200" s="78" t="s">
        <v>346</v>
      </c>
      <c r="T200" s="24" t="s">
        <v>343</v>
      </c>
    </row>
    <row r="201" spans="2:20" s="83" customFormat="1" ht="63.75" hidden="1" customHeight="1" x14ac:dyDescent="0.2">
      <c r="B201" s="23" t="s">
        <v>347</v>
      </c>
      <c r="C201" s="23">
        <f>_xlfn.XLOOKUP(T_PA9[[#This Row],[CÓDIGO]],'[2]BASE DE RADICACION 2'!$A$2:$A$668,'[2]BASE DE RADICACION 2'!$B$2:$B$668)</f>
        <v>499</v>
      </c>
      <c r="D201" s="23" t="str">
        <f>_xlfn.XLOOKUP(T_PA9[[#This Row],[CÓDIGO]],'[2]BASE DE RADICACION 2'!$A$2:$A$668,'[2]BASE DE RADICACION 2'!$E$2:$E$668)</f>
        <v>Solicitud de contratación Karina Ines Torres Caballero</v>
      </c>
      <c r="E201" s="23">
        <f>_xlfn.XLOOKUP(T_PA9[[#This Row],[CÓDIGO]],'[2]BASE DE RADICACION 2'!$A$2:$A$668,'[2]BASE DE RADICACION 2'!$F$2:$F$668)</f>
        <v>339</v>
      </c>
      <c r="F201" s="39" t="s">
        <v>57</v>
      </c>
      <c r="G201" s="39" t="s">
        <v>342</v>
      </c>
      <c r="H201" s="23" t="str">
        <f>_xlfn.XLOOKUP(T_PA9[[#This Row],[CÓDIGO]],'[2]BASE DE RADICACION 2'!$A$2:$A$668,'[2]BASE DE RADICACION 2'!$M$2:$M$668)</f>
        <v>Realizar las actividades técnicas y administrativas en el proyecto “Surveillance of Acute Febrile Illnes in two sentinel sites in Colombia” para analizar las muestras asociadas a virus respiratorios causantes de fiebre, como SARS-Cov2, influenza, RSV, entre otros, para realizar tipificación molecular por PCR y aislamiento viral.</v>
      </c>
      <c r="I201" s="61">
        <f>_xlfn.XLOOKUP(T_PA9[[#This Row],[CÓDIGO]],'[2]BASE DE RADICACION 2'!$A$2:$A$668,'[2]BASE DE RADICACION 2'!$C$2:$C$668)</f>
        <v>45190</v>
      </c>
      <c r="J201" s="23" t="s">
        <v>137</v>
      </c>
      <c r="K201" s="23" t="s">
        <v>148</v>
      </c>
      <c r="L201" s="23" t="s">
        <v>149</v>
      </c>
      <c r="M201" s="61">
        <f>_xlfn.XLOOKUP(T_PA9[[#This Row],[CÓDIGO]],'[2]BASE DE RADICACION 2'!$A$2:$A$668,'[2]BASE DE RADICACION 2'!$V$2:$V$668)</f>
        <v>45216</v>
      </c>
      <c r="N201" s="23" t="s">
        <v>63</v>
      </c>
      <c r="O201" s="23" t="str">
        <f>_xlfn.XLOOKUP(T_PA9[[#This Row],[CÓDIGO]],'[2]BASE DE RADICACION 2'!$A$2:$A$668,'[2]BASE DE RADICACION 2'!$N$2:$N$668)</f>
        <v>Directa prestación de servicios</v>
      </c>
      <c r="P201" s="80">
        <v>70330403</v>
      </c>
      <c r="Q201" s="80" t="e">
        <f>_xlfn.XLOOKUP(T_PA9[[#This Row],[CÓDIGO]],'[3]BASE DE RADICACION 2'!$A$2:$A$620,'[3]BASE DE RADICACION 2'!$O$2:$O$620)</f>
        <v>#N/A</v>
      </c>
      <c r="R201" s="80" t="s">
        <v>150</v>
      </c>
      <c r="S201" s="80" t="e">
        <f>_xlfn.XLOOKUP(T_PA9[[#This Row],[CÓDIGO]],'[3]BASE DE RADICACION 2'!$A$2:$A$627,'[3]BASE DE RADICACION 2'!$W$2:$W$627)</f>
        <v>#N/A</v>
      </c>
      <c r="T201" s="38" t="s">
        <v>343</v>
      </c>
    </row>
    <row r="202" spans="2:20" s="83" customFormat="1" ht="63.75" hidden="1" customHeight="1" x14ac:dyDescent="0.2">
      <c r="B202" s="23" t="s">
        <v>348</v>
      </c>
      <c r="C202" s="23">
        <f>_xlfn.XLOOKUP(T_PA9[[#This Row],[CÓDIGO]],'[2]BASE DE RADICACION 2'!$A$2:$A$668,'[2]BASE DE RADICACION 2'!$B$2:$B$668)</f>
        <v>498</v>
      </c>
      <c r="D202" s="23" t="str">
        <f>_xlfn.XLOOKUP(T_PA9[[#This Row],[CÓDIGO]],'[2]BASE DE RADICACION 2'!$A$2:$A$668,'[2]BASE DE RADICACION 2'!$E$2:$E$668)</f>
        <v>Solicitud de contratación Diana Carolina Di Filippo Villa</v>
      </c>
      <c r="E202" s="23">
        <f>_xlfn.XLOOKUP(T_PA9[[#This Row],[CÓDIGO]],'[2]BASE DE RADICACION 2'!$A$2:$A$668,'[2]BASE DE RADICACION 2'!$F$2:$F$668)</f>
        <v>339</v>
      </c>
      <c r="F202" s="39" t="s">
        <v>57</v>
      </c>
      <c r="G202" s="39" t="s">
        <v>342</v>
      </c>
      <c r="H202" s="23" t="str">
        <f>_xlfn.XLOOKUP(T_PA9[[#This Row],[CÓDIGO]],'[2]BASE DE RADICACION 2'!$A$2:$A$668,'[2]BASE DE RADICACION 2'!$M$2:$M$668)</f>
        <v>Realizar las actividades técnicas y administrativas en el proyecto “Surveillance of Acute Febrile Illnes in two sentinel sites in Colombia” para analizar las muestras asociadas a virus causantes de fiebre no respiratoria, como Dengue y otros arbovirus, para realizar tipificación molecular por PCR y aislamiento viral.</v>
      </c>
      <c r="I202" s="61">
        <f>_xlfn.XLOOKUP(T_PA9[[#This Row],[CÓDIGO]],'[2]BASE DE RADICACION 2'!$A$2:$A$668,'[2]BASE DE RADICACION 2'!$C$2:$C$668)</f>
        <v>45190</v>
      </c>
      <c r="J202" s="23" t="s">
        <v>137</v>
      </c>
      <c r="K202" s="23" t="s">
        <v>148</v>
      </c>
      <c r="L202" s="23" t="s">
        <v>149</v>
      </c>
      <c r="M202" s="61">
        <f>_xlfn.XLOOKUP(T_PA9[[#This Row],[CÓDIGO]],'[2]BASE DE RADICACION 2'!$A$2:$A$668,'[2]BASE DE RADICACION 2'!$V$2:$V$668)</f>
        <v>45216</v>
      </c>
      <c r="N202" s="23" t="s">
        <v>63</v>
      </c>
      <c r="O202" s="23" t="str">
        <f>_xlfn.XLOOKUP(T_PA9[[#This Row],[CÓDIGO]],'[2]BASE DE RADICACION 2'!$A$2:$A$668,'[2]BASE DE RADICACION 2'!$N$2:$N$668)</f>
        <v>Directa prestación de servicios</v>
      </c>
      <c r="P202" s="80">
        <v>70330403</v>
      </c>
      <c r="Q202" s="80" t="e">
        <f>_xlfn.XLOOKUP(T_PA9[[#This Row],[CÓDIGO]],'[3]BASE DE RADICACION 2'!$A$2:$A$620,'[3]BASE DE RADICACION 2'!$O$2:$O$620)</f>
        <v>#N/A</v>
      </c>
      <c r="R202" s="80" t="s">
        <v>150</v>
      </c>
      <c r="S202" s="80" t="e">
        <f>_xlfn.XLOOKUP(T_PA9[[#This Row],[CÓDIGO]],'[3]BASE DE RADICACION 2'!$A$2:$A$627,'[3]BASE DE RADICACION 2'!$W$2:$W$627)</f>
        <v>#N/A</v>
      </c>
      <c r="T202" s="38" t="s">
        <v>343</v>
      </c>
    </row>
    <row r="203" spans="2:20" ht="63.75" hidden="1" x14ac:dyDescent="0.2">
      <c r="B203" s="28" t="s">
        <v>349</v>
      </c>
      <c r="C203" s="22">
        <f>_xlfn.XLOOKUP(T_PA9[[#This Row],[CÓDIGO]],'[2]BASE DE RADICACION 2'!$A$2:$A$668,'[2]BASE DE RADICACION 2'!$B$2:$B$668)</f>
        <v>435</v>
      </c>
      <c r="D203" s="22" t="str">
        <f>_xlfn.XLOOKUP(T_PA9[[#This Row],[CÓDIGO]],'[2]BASE DE RADICACION 2'!$A$2:$A$668,'[2]BASE DE RADICACION 2'!$E$2:$E$668)</f>
        <v>Solicitud de contratación Mishelle Cuello Mejia</v>
      </c>
      <c r="E203" s="22">
        <f>_xlfn.XLOOKUP(T_PA9[[#This Row],[CÓDIGO]],'[2]BASE DE RADICACION 2'!$A$2:$A$668,'[2]BASE DE RADICACION 2'!$F$2:$F$668)</f>
        <v>339</v>
      </c>
      <c r="F203" s="29" t="s">
        <v>57</v>
      </c>
      <c r="G203" s="29" t="s">
        <v>342</v>
      </c>
      <c r="H203" s="22" t="str">
        <f>_xlfn.XLOOKUP(T_PA9[[#This Row],[CÓDIGO]],'[2]BASE DE RADICACION 2'!$A$2:$A$668,'[2]BASE DE RADICACION 2'!$M$2:$M$668)</f>
        <v>Apoyar las actividades técnicas y científicas para analizar las muestras de Trypanosoma cruzi y Plasmodium spp con los ensayos del Laboratorio Nacional de Referencia-Parasitología en el proyecto "Vigilancia de las enfermedades febriles agudas en dos sitios centinela en Colombia".</v>
      </c>
      <c r="I203" s="35">
        <f>_xlfn.XLOOKUP(T_PA9[[#This Row],[CÓDIGO]],'[2]BASE DE RADICACION 2'!$A$2:$A$668,'[2]BASE DE RADICACION 2'!$C$2:$C$668)</f>
        <v>45131</v>
      </c>
      <c r="J203" s="22" t="s">
        <v>137</v>
      </c>
      <c r="K203" s="22" t="s">
        <v>144</v>
      </c>
      <c r="L203" s="22" t="s">
        <v>126</v>
      </c>
      <c r="M203" s="35">
        <f>_xlfn.XLOOKUP(T_PA9[[#This Row],[CÓDIGO]],'[2]BASE DE RADICACION 2'!$A$2:$A$668,'[2]BASE DE RADICACION 2'!$V$2:$V$668)</f>
        <v>45161</v>
      </c>
      <c r="N203" s="22" t="s">
        <v>63</v>
      </c>
      <c r="O203" s="22" t="str">
        <f>_xlfn.XLOOKUP(T_PA9[[#This Row],[CÓDIGO]],'[2]BASE DE RADICACION 2'!$A$2:$A$668,'[2]BASE DE RADICACION 2'!$N$2:$N$668)</f>
        <v>Directa prestación de servicios</v>
      </c>
      <c r="P203" s="78">
        <v>70330403</v>
      </c>
      <c r="Q203" s="78" t="e">
        <f>_xlfn.XLOOKUP(T_PA9[[#This Row],[CÓDIGO]],'[3]BASE DE RADICACION 2'!$A$2:$A$620,'[3]BASE DE RADICACION 2'!$O$2:$O$620)</f>
        <v>#N/A</v>
      </c>
      <c r="R203" s="78" t="e">
        <f>_xlfn.XLOOKUP(T_PA9[[#This Row],[CÓDIGO]],'[3]BASE DE RADICACION 2'!$A$2:$A$620,'[3]BASE DE RADICACION 2'!$O$2:$O$620)</f>
        <v>#N/A</v>
      </c>
      <c r="S203" s="78"/>
      <c r="T203" s="24" t="s">
        <v>343</v>
      </c>
    </row>
    <row r="204" spans="2:20" ht="51" hidden="1" x14ac:dyDescent="0.2">
      <c r="B204" s="28" t="s">
        <v>350</v>
      </c>
      <c r="C204" s="22" t="s">
        <v>150</v>
      </c>
      <c r="D204" s="22" t="s">
        <v>190</v>
      </c>
      <c r="E204" s="22" t="s">
        <v>150</v>
      </c>
      <c r="F204" s="29" t="s">
        <v>57</v>
      </c>
      <c r="G204" s="29" t="s">
        <v>342</v>
      </c>
      <c r="H204" s="22" t="s">
        <v>529</v>
      </c>
      <c r="I204" s="35" t="e">
        <f>_xlfn.XLOOKUP(T_PA9[[#This Row],[CÓDIGO]],'[2]BASE DE RADICACION 2'!$A$2:$A$668,'[2]BASE DE RADICACION 2'!$C$2:$C$668)</f>
        <v>#N/A</v>
      </c>
      <c r="J204" s="22" t="s">
        <v>152</v>
      </c>
      <c r="K204" s="22"/>
      <c r="L204" s="22" t="s">
        <v>191</v>
      </c>
      <c r="M204" s="35" t="e">
        <f>_xlfn.XLOOKUP(T_PA9[[#This Row],[CÓDIGO]],'[2]BASE DE RADICACION 2'!$A$2:$A$668,'[2]BASE DE RADICACION 2'!$V$2:$V$668)</f>
        <v>#N/A</v>
      </c>
      <c r="N204" s="22" t="s">
        <v>63</v>
      </c>
      <c r="O204" s="22" t="e">
        <f>_xlfn.XLOOKUP(T_PA9[[#This Row],[CÓDIGO]],'[2]BASE DE RADICACION 2'!$A$2:$A$668,'[2]BASE DE RADICACION 2'!$N$2:$N$668)</f>
        <v>#N/A</v>
      </c>
      <c r="P204" s="78">
        <v>54000000</v>
      </c>
      <c r="Q204" s="78" t="s">
        <v>150</v>
      </c>
      <c r="R204" s="78" t="s">
        <v>150</v>
      </c>
      <c r="S204" s="24" t="s">
        <v>351</v>
      </c>
      <c r="T204" s="24" t="s">
        <v>343</v>
      </c>
    </row>
    <row r="205" spans="2:20" ht="38.25" x14ac:dyDescent="0.2">
      <c r="B205" s="28" t="s">
        <v>352</v>
      </c>
      <c r="C205" s="22">
        <f>_xlfn.XLOOKUP(T_PA9[[#This Row],[CÓDIGO]],'[2]BASE DE RADICACION 2'!$A$2:$A$668,'[2]BASE DE RADICACION 2'!$B$2:$B$668)</f>
        <v>563</v>
      </c>
      <c r="D205" s="22" t="str">
        <f>_xlfn.XLOOKUP(T_PA9[[#This Row],[CÓDIGO]],'[2]BASE DE RADICACION 2'!$A$2:$A$668,'[2]BASE DE RADICACION 2'!$E$2:$E$668)</f>
        <v>Solicitud de contratación Wendy Lorena Rios Guzmán</v>
      </c>
      <c r="E205" s="22" t="str">
        <f>_xlfn.XLOOKUP(T_PA9[[#This Row],[CÓDIGO]],'[2]BASE DE RADICACION 2'!$A$2:$A$668,'[2]BASE DE RADICACION 2'!$F$2:$F$668)</f>
        <v>339-375</v>
      </c>
      <c r="F205" s="29" t="s">
        <v>57</v>
      </c>
      <c r="G205" s="29" t="s">
        <v>342</v>
      </c>
      <c r="H205" s="22" t="s">
        <v>530</v>
      </c>
      <c r="I205" s="35">
        <f>_xlfn.XLOOKUP(T_PA9[[#This Row],[CÓDIGO]],'[2]BASE DE RADICACION 2'!$A$2:$A$668,'[2]BASE DE RADICACION 2'!$C$2:$C$668)</f>
        <v>45264</v>
      </c>
      <c r="J205" s="22" t="s">
        <v>137</v>
      </c>
      <c r="K205" s="22" t="s">
        <v>282</v>
      </c>
      <c r="L205" s="22" t="s">
        <v>126</v>
      </c>
      <c r="M205" s="35">
        <f>_xlfn.XLOOKUP(T_PA9[[#This Row],[CÓDIGO]],'[2]BASE DE RADICACION 2'!$A$2:$A$668,'[2]BASE DE RADICACION 2'!$V$2:$V$668)</f>
        <v>45275</v>
      </c>
      <c r="N205" s="22" t="s">
        <v>63</v>
      </c>
      <c r="O205" s="22" t="str">
        <f>_xlfn.XLOOKUP(T_PA9[[#This Row],[CÓDIGO]],'[2]BASE DE RADICACION 2'!$A$2:$A$668,'[2]BASE DE RADICACION 2'!$N$2:$N$668)</f>
        <v>Directa prestación de servicios</v>
      </c>
      <c r="P205" s="78">
        <v>66000000</v>
      </c>
      <c r="Q205" s="78">
        <v>66000000</v>
      </c>
      <c r="R205" s="78">
        <v>66000000</v>
      </c>
      <c r="S205" s="24"/>
      <c r="T205" s="24" t="s">
        <v>343</v>
      </c>
    </row>
    <row r="206" spans="2:20" ht="38.25" hidden="1" x14ac:dyDescent="0.2">
      <c r="B206" s="28" t="s">
        <v>353</v>
      </c>
      <c r="C206" s="22" t="s">
        <v>150</v>
      </c>
      <c r="D206" s="22" t="s">
        <v>190</v>
      </c>
      <c r="E206" s="22" t="s">
        <v>150</v>
      </c>
      <c r="F206" s="29" t="s">
        <v>57</v>
      </c>
      <c r="G206" s="29" t="s">
        <v>342</v>
      </c>
      <c r="H206" s="22" t="s">
        <v>531</v>
      </c>
      <c r="I206" s="35" t="e">
        <f>_xlfn.XLOOKUP(T_PA9[[#This Row],[CÓDIGO]],'[2]BASE DE RADICACION 2'!$A$2:$A$668,'[2]BASE DE RADICACION 2'!$C$2:$C$668)</f>
        <v>#N/A</v>
      </c>
      <c r="J206" s="22" t="s">
        <v>137</v>
      </c>
      <c r="K206" s="22"/>
      <c r="L206" s="22" t="s">
        <v>191</v>
      </c>
      <c r="M206" s="35" t="e">
        <f>_xlfn.XLOOKUP(T_PA9[[#This Row],[CÓDIGO]],'[2]BASE DE RADICACION 2'!$A$2:$A$668,'[2]BASE DE RADICACION 2'!$V$2:$V$668)</f>
        <v>#N/A</v>
      </c>
      <c r="N206" s="22" t="s">
        <v>63</v>
      </c>
      <c r="O206" s="22" t="e">
        <f>_xlfn.XLOOKUP(T_PA9[[#This Row],[CÓDIGO]],'[2]BASE DE RADICACION 2'!$A$2:$A$668,'[2]BASE DE RADICACION 2'!$N$2:$N$668)</f>
        <v>#N/A</v>
      </c>
      <c r="P206" s="84">
        <v>43902000</v>
      </c>
      <c r="Q206" s="78" t="s">
        <v>150</v>
      </c>
      <c r="R206" s="78" t="s">
        <v>150</v>
      </c>
      <c r="S206" s="24" t="s">
        <v>535</v>
      </c>
      <c r="T206" s="24" t="s">
        <v>343</v>
      </c>
    </row>
    <row r="207" spans="2:20" ht="38.25" hidden="1" x14ac:dyDescent="0.2">
      <c r="B207" s="28" t="s">
        <v>354</v>
      </c>
      <c r="C207" s="22" t="s">
        <v>150</v>
      </c>
      <c r="D207" s="22" t="s">
        <v>190</v>
      </c>
      <c r="E207" s="22" t="s">
        <v>150</v>
      </c>
      <c r="F207" s="29" t="s">
        <v>57</v>
      </c>
      <c r="G207" s="29" t="s">
        <v>342</v>
      </c>
      <c r="H207" s="22" t="s">
        <v>532</v>
      </c>
      <c r="I207" s="35" t="e">
        <f>_xlfn.XLOOKUP(T_PA9[[#This Row],[CÓDIGO]],'[2]BASE DE RADICACION 2'!$A$2:$A$668,'[2]BASE DE RADICACION 2'!$C$2:$C$668)</f>
        <v>#N/A</v>
      </c>
      <c r="J207" s="22" t="s">
        <v>156</v>
      </c>
      <c r="K207" s="22"/>
      <c r="L207" s="22" t="s">
        <v>191</v>
      </c>
      <c r="M207" s="35" t="e">
        <f>_xlfn.XLOOKUP(T_PA9[[#This Row],[CÓDIGO]],'[2]BASE DE RADICACION 2'!$A$2:$A$668,'[2]BASE DE RADICACION 2'!$V$2:$V$668)</f>
        <v>#N/A</v>
      </c>
      <c r="N207" s="22" t="s">
        <v>63</v>
      </c>
      <c r="O207" s="22" t="e">
        <f>_xlfn.XLOOKUP(T_PA9[[#This Row],[CÓDIGO]],'[2]BASE DE RADICACION 2'!$A$2:$A$668,'[2]BASE DE RADICACION 2'!$N$2:$N$668)</f>
        <v>#N/A</v>
      </c>
      <c r="P207" s="78">
        <v>60300000</v>
      </c>
      <c r="Q207" s="78" t="s">
        <v>150</v>
      </c>
      <c r="R207" s="78" t="s">
        <v>150</v>
      </c>
      <c r="S207" s="24" t="s">
        <v>536</v>
      </c>
      <c r="T207" s="24" t="s">
        <v>343</v>
      </c>
    </row>
    <row r="208" spans="2:20" ht="38.25" hidden="1" x14ac:dyDescent="0.2">
      <c r="B208" s="28" t="s">
        <v>355</v>
      </c>
      <c r="C208" s="22" t="s">
        <v>150</v>
      </c>
      <c r="D208" s="22" t="s">
        <v>190</v>
      </c>
      <c r="E208" s="22" t="s">
        <v>150</v>
      </c>
      <c r="F208" s="29" t="s">
        <v>57</v>
      </c>
      <c r="G208" s="29" t="s">
        <v>342</v>
      </c>
      <c r="H208" s="22" t="s">
        <v>533</v>
      </c>
      <c r="I208" s="35" t="e">
        <f>_xlfn.XLOOKUP(T_PA9[[#This Row],[CÓDIGO]],'[2]BASE DE RADICACION 2'!$A$2:$A$668,'[2]BASE DE RADICACION 2'!$C$2:$C$668)</f>
        <v>#N/A</v>
      </c>
      <c r="J208" s="22" t="s">
        <v>156</v>
      </c>
      <c r="K208" s="22"/>
      <c r="L208" s="22" t="s">
        <v>191</v>
      </c>
      <c r="M208" s="35" t="e">
        <f>_xlfn.XLOOKUP(T_PA9[[#This Row],[CÓDIGO]],'[2]BASE DE RADICACION 2'!$A$2:$A$668,'[2]BASE DE RADICACION 2'!$V$2:$V$668)</f>
        <v>#N/A</v>
      </c>
      <c r="N208" s="22" t="s">
        <v>63</v>
      </c>
      <c r="O208" s="22" t="e">
        <f>_xlfn.XLOOKUP(T_PA9[[#This Row],[CÓDIGO]],'[2]BASE DE RADICACION 2'!$A$2:$A$668,'[2]BASE DE RADICACION 2'!$N$2:$N$668)</f>
        <v>#N/A</v>
      </c>
      <c r="P208" s="78" t="s">
        <v>356</v>
      </c>
      <c r="Q208" s="78" t="s">
        <v>150</v>
      </c>
      <c r="R208" s="78" t="s">
        <v>150</v>
      </c>
      <c r="S208" s="24" t="s">
        <v>536</v>
      </c>
      <c r="T208" s="24" t="s">
        <v>343</v>
      </c>
    </row>
    <row r="209" spans="2:20" ht="38.25" hidden="1" x14ac:dyDescent="0.2">
      <c r="B209" s="28" t="s">
        <v>357</v>
      </c>
      <c r="C209" s="22" t="s">
        <v>150</v>
      </c>
      <c r="D209" s="22" t="s">
        <v>190</v>
      </c>
      <c r="E209" s="22" t="s">
        <v>150</v>
      </c>
      <c r="F209" s="29" t="s">
        <v>57</v>
      </c>
      <c r="G209" s="29" t="s">
        <v>342</v>
      </c>
      <c r="H209" s="22" t="s">
        <v>533</v>
      </c>
      <c r="I209" s="35" t="e">
        <f>_xlfn.XLOOKUP(T_PA9[[#This Row],[CÓDIGO]],'[2]BASE DE RADICACION 2'!$A$2:$A$668,'[2]BASE DE RADICACION 2'!$C$2:$C$668)</f>
        <v>#N/A</v>
      </c>
      <c r="J209" s="22" t="s">
        <v>156</v>
      </c>
      <c r="K209" s="22"/>
      <c r="L209" s="22" t="s">
        <v>191</v>
      </c>
      <c r="M209" s="35" t="e">
        <f>_xlfn.XLOOKUP(T_PA9[[#This Row],[CÓDIGO]],'[2]BASE DE RADICACION 2'!$A$2:$A$668,'[2]BASE DE RADICACION 2'!$V$2:$V$668)</f>
        <v>#N/A</v>
      </c>
      <c r="N209" s="22" t="s">
        <v>63</v>
      </c>
      <c r="O209" s="22" t="e">
        <f>_xlfn.XLOOKUP(T_PA9[[#This Row],[CÓDIGO]],'[2]BASE DE RADICACION 2'!$A$2:$A$668,'[2]BASE DE RADICACION 2'!$N$2:$N$668)</f>
        <v>#N/A</v>
      </c>
      <c r="P209" s="78" t="s">
        <v>356</v>
      </c>
      <c r="Q209" s="78" t="s">
        <v>150</v>
      </c>
      <c r="R209" s="78" t="s">
        <v>150</v>
      </c>
      <c r="S209" s="24" t="s">
        <v>536</v>
      </c>
      <c r="T209" s="24" t="s">
        <v>343</v>
      </c>
    </row>
    <row r="210" spans="2:20" ht="38.25" x14ac:dyDescent="0.2">
      <c r="B210" s="28" t="s">
        <v>358</v>
      </c>
      <c r="C210" s="22">
        <f>_xlfn.XLOOKUP(T_PA9[[#This Row],[CÓDIGO]],'[2]BASE DE RADICACION 2'!$A$2:$A$668,'[2]BASE DE RADICACION 2'!$B$2:$B$668)</f>
        <v>562</v>
      </c>
      <c r="D210" s="22" t="str">
        <f>_xlfn.XLOOKUP(T_PA9[[#This Row],[CÓDIGO]],'[2]BASE DE RADICACION 2'!$A$2:$A$668,'[2]BASE DE RADICACION 2'!$E$2:$E$668)</f>
        <v>Solicitud de contratación Angela Patricia Pacheco Gaitan</v>
      </c>
      <c r="E210" s="22" t="str">
        <f>_xlfn.XLOOKUP(T_PA9[[#This Row],[CÓDIGO]],'[2]BASE DE RADICACION 2'!$A$2:$A$668,'[2]BASE DE RADICACION 2'!$F$2:$F$668)</f>
        <v>339-375</v>
      </c>
      <c r="F210" s="29" t="s">
        <v>57</v>
      </c>
      <c r="G210" s="29" t="s">
        <v>342</v>
      </c>
      <c r="H210" s="22" t="s">
        <v>534</v>
      </c>
      <c r="I210" s="35">
        <f>_xlfn.XLOOKUP(T_PA9[[#This Row],[CÓDIGO]],'[2]BASE DE RADICACION 2'!$A$2:$A$668,'[2]BASE DE RADICACION 2'!$C$2:$C$668)</f>
        <v>45264</v>
      </c>
      <c r="J210" s="22" t="s">
        <v>282</v>
      </c>
      <c r="K210" s="22" t="s">
        <v>282</v>
      </c>
      <c r="L210" s="22" t="s">
        <v>126</v>
      </c>
      <c r="M210" s="35">
        <f>_xlfn.XLOOKUP(T_PA9[[#This Row],[CÓDIGO]],'[2]BASE DE RADICACION 2'!$A$2:$A$668,'[2]BASE DE RADICACION 2'!$V$2:$V$668)</f>
        <v>45274</v>
      </c>
      <c r="N210" s="22" t="s">
        <v>63</v>
      </c>
      <c r="O210" s="22" t="str">
        <f>_xlfn.XLOOKUP(T_PA9[[#This Row],[CÓDIGO]],'[2]BASE DE RADICACION 2'!$A$2:$A$668,'[2]BASE DE RADICACION 2'!$N$2:$N$668)</f>
        <v>Directa prestación de servicios</v>
      </c>
      <c r="P210" s="78">
        <v>105000000</v>
      </c>
      <c r="Q210" s="78">
        <v>105000000</v>
      </c>
      <c r="R210" s="78">
        <v>105000000</v>
      </c>
      <c r="S210" s="24"/>
      <c r="T210" s="24" t="s">
        <v>343</v>
      </c>
    </row>
    <row r="211" spans="2:20" ht="63.75" hidden="1" x14ac:dyDescent="0.2">
      <c r="B211" s="28" t="s">
        <v>359</v>
      </c>
      <c r="C211" s="22">
        <f>_xlfn.XLOOKUP(T_PA9[[#This Row],[CÓDIGO]],'[2]BASE DE RADICACION 2'!$A$2:$A$668,'[2]BASE DE RADICACION 2'!$B$2:$B$668)</f>
        <v>346</v>
      </c>
      <c r="D211" s="22" t="str">
        <f>_xlfn.XLOOKUP(T_PA9[[#This Row],[CÓDIGO]],'[2]BASE DE RADICACION 2'!$A$2:$A$668,'[2]BASE DE RADICACION 2'!$E$2:$E$668)</f>
        <v>Solicitud Proceso Adquisición de Equipo TapeStation SANITAS S.A.S</v>
      </c>
      <c r="E211" s="22">
        <f>_xlfn.XLOOKUP(T_PA9[[#This Row],[CÓDIGO]],'[2]BASE DE RADICACION 2'!$A$2:$A$668,'[2]BASE DE RADICACION 2'!$F$2:$F$668)</f>
        <v>339</v>
      </c>
      <c r="F211" s="29" t="s">
        <v>57</v>
      </c>
      <c r="G211" s="29" t="s">
        <v>342</v>
      </c>
      <c r="H211" s="22" t="str">
        <f>_xlfn.XLOOKUP(T_PA9[[#This Row],[CÓDIGO]],'[2]BASE DE RADICACION 2'!$A$2:$A$668,'[2]BASE DE RADICACION 2'!$M$2:$M$668)</f>
        <v>Adquisición del equipo TapeStation 4150 para el análisis de fragmentos y evaluación de la calidad en las librerías genómicas para secuenciar tanto las muestras Covid-19 como las demás, en el marco del acuerdo colaborativo número 6U01GH002291-02-01, celebrado entre CDC y el INS.</v>
      </c>
      <c r="I211" s="35">
        <f>_xlfn.XLOOKUP(T_PA9[[#This Row],[CÓDIGO]],'[2]BASE DE RADICACION 2'!$A$2:$A$668,'[2]BASE DE RADICACION 2'!$C$2:$C$668)</f>
        <v>45037</v>
      </c>
      <c r="J211" s="22" t="s">
        <v>137</v>
      </c>
      <c r="K211" s="22" t="s">
        <v>137</v>
      </c>
      <c r="L211" s="22" t="s">
        <v>126</v>
      </c>
      <c r="M211" s="35">
        <f>_xlfn.XLOOKUP(T_PA9[[#This Row],[CÓDIGO]],'[2]BASE DE RADICACION 2'!$A$2:$A$668,'[2]BASE DE RADICACION 2'!$V$2:$V$668)</f>
        <v>45055</v>
      </c>
      <c r="N211" s="22" t="s">
        <v>360</v>
      </c>
      <c r="O211" s="22" t="str">
        <f>_xlfn.XLOOKUP(T_PA9[[#This Row],[CÓDIGO]],'[2]BASE DE RADICACION 2'!$A$2:$A$668,'[2]BASE DE RADICACION 2'!$N$2:$N$668)</f>
        <v>Directa o Exclusividad</v>
      </c>
      <c r="P211" s="78">
        <v>255000000</v>
      </c>
      <c r="Q211" s="78">
        <v>241094952</v>
      </c>
      <c r="R211" s="78">
        <v>241094952</v>
      </c>
      <c r="S211" s="78"/>
      <c r="T211" s="24" t="s">
        <v>343</v>
      </c>
    </row>
    <row r="212" spans="2:20" ht="60" customHeight="1" x14ac:dyDescent="0.2">
      <c r="B212" s="28" t="s">
        <v>361</v>
      </c>
      <c r="C212" s="22" t="str">
        <f>_xlfn.XLOOKUP(T_PA9[[#This Row],[CÓDIGO]],'[2]BASE DE RADICACION 2'!$A$2:$A$668,'[2]BASE DE RADICACION 2'!$B$2:$B$668)</f>
        <v>513-2</v>
      </c>
      <c r="D212" s="22" t="str">
        <f>_xlfn.XLOOKUP(T_PA9[[#This Row],[CÓDIGO]],'[2]BASE DE RADICACION 2'!$A$2:$A$668,'[2]BASE DE RADICACION 2'!$E$2:$E$668)</f>
        <v xml:space="preserve">Solicitud proceso invitación cuantía menor - Adquirir tabletas e impresora de etiquetas </v>
      </c>
      <c r="E212" s="22" t="str">
        <f>_xlfn.XLOOKUP(T_PA9[[#This Row],[CÓDIGO]],'[2]BASE DE RADICACION 2'!$A$2:$A$668,'[2]BASE DE RADICACION 2'!$F$2:$F$668)</f>
        <v>338-374|339-375|358-379</v>
      </c>
      <c r="F212" s="29" t="s">
        <v>57</v>
      </c>
      <c r="G212" s="29" t="s">
        <v>342</v>
      </c>
      <c r="H212" s="22" t="str">
        <f>_xlfn.XLOOKUP(T_PA9[[#This Row],[CÓDIGO]],'[2]BASE DE RADICACION 2'!$A$2:$A$668,'[2]BASE DE RADICACION 2'!$M$2:$M$668)</f>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
      <c r="I212" s="35">
        <f>_xlfn.XLOOKUP(T_PA9[[#This Row],[CÓDIGO]],'[2]BASE DE RADICACION 2'!$A$2:$A$668,'[2]BASE DE RADICACION 2'!$C$2:$C$668)</f>
        <v>45208</v>
      </c>
      <c r="J212" s="22" t="s">
        <v>137</v>
      </c>
      <c r="K212" s="22" t="s">
        <v>152</v>
      </c>
      <c r="L212" s="22" t="s">
        <v>126</v>
      </c>
      <c r="M212" s="35">
        <f>_xlfn.XLOOKUP(T_PA9[[#This Row],[CÓDIGO]],'[2]BASE DE RADICACION 2'!$A$2:$A$668,'[2]BASE DE RADICACION 2'!$V$2:$V$668)</f>
        <v>45285</v>
      </c>
      <c r="N212" s="22" t="s">
        <v>193</v>
      </c>
      <c r="O212" s="22" t="str">
        <f>_xlfn.XLOOKUP(T_PA9[[#This Row],[CÓDIGO]],'[2]BASE DE RADICACION 2'!$A$2:$A$668,'[2]BASE DE RADICACION 2'!$N$2:$N$668)</f>
        <v>Invitación Cuantía Inferior (50)</v>
      </c>
      <c r="P212" s="78">
        <v>11000000</v>
      </c>
      <c r="Q212" s="78">
        <v>19500000</v>
      </c>
      <c r="R212" s="78">
        <v>18990342</v>
      </c>
      <c r="S212" s="78"/>
      <c r="T212" s="24" t="s">
        <v>343</v>
      </c>
    </row>
    <row r="213" spans="2:20" ht="76.5" hidden="1" x14ac:dyDescent="0.2">
      <c r="B213" s="28" t="s">
        <v>362</v>
      </c>
      <c r="C213" s="22" t="str">
        <f>_xlfn.XLOOKUP(T_PA9[[#This Row],[CÓDIGO]],'[2]BASE DE RADICACION 2'!$A$2:$A$668,'[2]BASE DE RADICACION 2'!$B$2:$B$668)</f>
        <v>387-1</v>
      </c>
      <c r="D213" s="22" t="str">
        <f>_xlfn.XLOOKUP(T_PA9[[#This Row],[CÓDIGO]],'[2]BASE DE RADICACION 2'!$A$2:$A$668,'[2]BASE DE RADICACION 2'!$E$2:$E$668)</f>
        <v>Solicitud de cotización reactivos y elementos de laboratorio CDC</v>
      </c>
      <c r="E213" s="22">
        <f>_xlfn.XLOOKUP(T_PA9[[#This Row],[CÓDIGO]],'[2]BASE DE RADICACION 2'!$A$2:$A$668,'[2]BASE DE RADICACION 2'!$F$2:$F$668)</f>
        <v>339</v>
      </c>
      <c r="F213" s="29" t="s">
        <v>57</v>
      </c>
      <c r="G213" s="29" t="s">
        <v>342</v>
      </c>
      <c r="H213" s="22" t="str">
        <f>_xlfn.XLOOKUP(T_PA9[[#This Row],[CÓDIGO]],'[2]BASE DE RADICACION 2'!$A$2:$A$668,'[2]BASE DE RADICACION 2'!$M$2:$M$668)</f>
        <v>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v>
      </c>
      <c r="I213" s="35">
        <f>_xlfn.XLOOKUP(T_PA9[[#This Row],[CÓDIGO]],'[2]BASE DE RADICACION 2'!$A$2:$A$668,'[2]BASE DE RADICACION 2'!$C$2:$C$668)</f>
        <v>45077</v>
      </c>
      <c r="J213" s="22" t="s">
        <v>156</v>
      </c>
      <c r="K213" s="22" t="s">
        <v>87</v>
      </c>
      <c r="L213" s="22" t="s">
        <v>126</v>
      </c>
      <c r="M213" s="35">
        <f>_xlfn.XLOOKUP(T_PA9[[#This Row],[CÓDIGO]],'[2]BASE DE RADICACION 2'!$A$2:$A$668,'[2]BASE DE RADICACION 2'!$V$2:$V$668)</f>
        <v>45202</v>
      </c>
      <c r="N213" s="22" t="s">
        <v>82</v>
      </c>
      <c r="O213" s="22" t="str">
        <f>_xlfn.XLOOKUP(T_PA9[[#This Row],[CÓDIGO]],'[2]BASE DE RADICACION 2'!$A$2:$A$668,'[2]BASE DE RADICACION 2'!$N$2:$N$668)</f>
        <v>Directa por Ciencia y Tecnología</v>
      </c>
      <c r="P213" s="78">
        <v>200000000</v>
      </c>
      <c r="Q213" s="78">
        <v>181121026</v>
      </c>
      <c r="R213" s="78">
        <v>181121026</v>
      </c>
      <c r="S213" s="78"/>
      <c r="T213" s="24" t="s">
        <v>343</v>
      </c>
    </row>
    <row r="214" spans="2:20" ht="76.5" hidden="1" x14ac:dyDescent="0.2">
      <c r="B214" s="28" t="s">
        <v>363</v>
      </c>
      <c r="C214" s="22" t="s">
        <v>150</v>
      </c>
      <c r="D214" s="22" t="s">
        <v>190</v>
      </c>
      <c r="E214" s="22" t="s">
        <v>150</v>
      </c>
      <c r="F214" s="29" t="s">
        <v>57</v>
      </c>
      <c r="G214" s="29" t="s">
        <v>342</v>
      </c>
      <c r="H214" s="22" t="s">
        <v>537</v>
      </c>
      <c r="I214" s="35" t="e">
        <f>_xlfn.XLOOKUP(T_PA9[[#This Row],[CÓDIGO]],'[2]BASE DE RADICACION 2'!$A$2:$A$668,'[2]BASE DE RADICACION 2'!$C$2:$C$668)</f>
        <v>#N/A</v>
      </c>
      <c r="J214" s="22" t="s">
        <v>152</v>
      </c>
      <c r="K214" s="22"/>
      <c r="L214" s="22" t="s">
        <v>191</v>
      </c>
      <c r="M214" s="35" t="e">
        <f>_xlfn.XLOOKUP(T_PA9[[#This Row],[CÓDIGO]],'[2]BASE DE RADICACION 2'!$A$2:$A$668,'[2]BASE DE RADICACION 2'!$V$2:$V$668)</f>
        <v>#N/A</v>
      </c>
      <c r="N214" s="22" t="s">
        <v>63</v>
      </c>
      <c r="O214" s="22" t="e">
        <f>_xlfn.XLOOKUP(T_PA9[[#This Row],[CÓDIGO]],'[2]BASE DE RADICACION 2'!$A$2:$A$668,'[2]BASE DE RADICACION 2'!$N$2:$N$668)</f>
        <v>#N/A</v>
      </c>
      <c r="P214" s="78">
        <v>82500000</v>
      </c>
      <c r="Q214" s="78" t="s">
        <v>150</v>
      </c>
      <c r="R214" s="78" t="s">
        <v>150</v>
      </c>
      <c r="S214" s="24" t="s">
        <v>351</v>
      </c>
      <c r="T214" s="24" t="s">
        <v>343</v>
      </c>
    </row>
    <row r="215" spans="2:20" ht="38.25" hidden="1" x14ac:dyDescent="0.2">
      <c r="B215" s="28" t="s">
        <v>364</v>
      </c>
      <c r="C215" s="22" t="s">
        <v>150</v>
      </c>
      <c r="D215" s="22" t="s">
        <v>190</v>
      </c>
      <c r="E215" s="22" t="s">
        <v>150</v>
      </c>
      <c r="F215" s="29" t="s">
        <v>57</v>
      </c>
      <c r="G215" s="29" t="s">
        <v>342</v>
      </c>
      <c r="H215" s="22" t="s">
        <v>538</v>
      </c>
      <c r="I215" s="35" t="e">
        <f>_xlfn.XLOOKUP(T_PA9[[#This Row],[CÓDIGO]],'[2]BASE DE RADICACION 2'!$A$2:$A$668,'[2]BASE DE RADICACION 2'!$C$2:$C$668)</f>
        <v>#N/A</v>
      </c>
      <c r="J215" s="22" t="s">
        <v>282</v>
      </c>
      <c r="K215" s="22"/>
      <c r="L215" s="22" t="s">
        <v>191</v>
      </c>
      <c r="M215" s="35" t="e">
        <f>_xlfn.XLOOKUP(T_PA9[[#This Row],[CÓDIGO]],'[2]BASE DE RADICACION 2'!$A$2:$A$668,'[2]BASE DE RADICACION 2'!$V$2:$V$668)</f>
        <v>#N/A</v>
      </c>
      <c r="N215" s="22" t="s">
        <v>63</v>
      </c>
      <c r="O215" s="22" t="e">
        <f>_xlfn.XLOOKUP(T_PA9[[#This Row],[CÓDIGO]],'[2]BASE DE RADICACION 2'!$A$2:$A$668,'[2]BASE DE RADICACION 2'!$N$2:$N$668)</f>
        <v>#N/A</v>
      </c>
      <c r="P215" s="78">
        <v>27000000</v>
      </c>
      <c r="Q215" s="78" t="s">
        <v>150</v>
      </c>
      <c r="R215" s="78" t="s">
        <v>150</v>
      </c>
      <c r="S215" s="24" t="s">
        <v>536</v>
      </c>
      <c r="T215" s="24" t="s">
        <v>343</v>
      </c>
    </row>
    <row r="216" spans="2:20" ht="76.5" hidden="1" x14ac:dyDescent="0.2">
      <c r="B216" s="28" t="s">
        <v>365</v>
      </c>
      <c r="C216" s="22" t="s">
        <v>150</v>
      </c>
      <c r="D216" s="22" t="s">
        <v>190</v>
      </c>
      <c r="E216" s="22" t="s">
        <v>150</v>
      </c>
      <c r="F216" s="29" t="s">
        <v>57</v>
      </c>
      <c r="G216" s="29" t="s">
        <v>342</v>
      </c>
      <c r="H216" s="22" t="s">
        <v>539</v>
      </c>
      <c r="I216" s="35" t="e">
        <f>_xlfn.XLOOKUP(T_PA9[[#This Row],[CÓDIGO]],'[2]BASE DE RADICACION 2'!$A$2:$A$668,'[2]BASE DE RADICACION 2'!$C$2:$C$668)</f>
        <v>#N/A</v>
      </c>
      <c r="J216" s="22" t="s">
        <v>156</v>
      </c>
      <c r="K216" s="22"/>
      <c r="L216" s="22" t="s">
        <v>191</v>
      </c>
      <c r="M216" s="35" t="e">
        <f>_xlfn.XLOOKUP(T_PA9[[#This Row],[CÓDIGO]],'[2]BASE DE RADICACION 2'!$A$2:$A$668,'[2]BASE DE RADICACION 2'!$V$2:$V$668)</f>
        <v>#N/A</v>
      </c>
      <c r="N216" s="22" t="s">
        <v>63</v>
      </c>
      <c r="O216" s="22" t="e">
        <f>_xlfn.XLOOKUP(T_PA9[[#This Row],[CÓDIGO]],'[2]BASE DE RADICACION 2'!$A$2:$A$668,'[2]BASE DE RADICACION 2'!$N$2:$N$668)</f>
        <v>#N/A</v>
      </c>
      <c r="P216" s="78">
        <v>43902000</v>
      </c>
      <c r="Q216" s="78" t="s">
        <v>150</v>
      </c>
      <c r="R216" s="78" t="s">
        <v>150</v>
      </c>
      <c r="S216" s="24" t="s">
        <v>536</v>
      </c>
      <c r="T216" s="24" t="s">
        <v>343</v>
      </c>
    </row>
    <row r="217" spans="2:20" ht="127.5" hidden="1" x14ac:dyDescent="0.2">
      <c r="B217" s="28" t="s">
        <v>366</v>
      </c>
      <c r="C217" s="22" t="s">
        <v>150</v>
      </c>
      <c r="D217" s="22" t="s">
        <v>190</v>
      </c>
      <c r="E217" s="22" t="s">
        <v>150</v>
      </c>
      <c r="F217" s="29" t="s">
        <v>57</v>
      </c>
      <c r="G217" s="29" t="s">
        <v>342</v>
      </c>
      <c r="H217" s="22" t="s">
        <v>540</v>
      </c>
      <c r="I217" s="35" t="e">
        <f>_xlfn.XLOOKUP(T_PA9[[#This Row],[CÓDIGO]],'[2]BASE DE RADICACION 2'!$A$2:$A$668,'[2]BASE DE RADICACION 2'!$C$2:$C$668)</f>
        <v>#N/A</v>
      </c>
      <c r="J217" s="22" t="s">
        <v>152</v>
      </c>
      <c r="K217" s="22"/>
      <c r="L217" s="22" t="s">
        <v>191</v>
      </c>
      <c r="M217" s="35" t="e">
        <f>_xlfn.XLOOKUP(T_PA9[[#This Row],[CÓDIGO]],'[2]BASE DE RADICACION 2'!$A$2:$A$668,'[2]BASE DE RADICACION 2'!$V$2:$V$668)</f>
        <v>#N/A</v>
      </c>
      <c r="N217" s="22" t="s">
        <v>63</v>
      </c>
      <c r="O217" s="22" t="e">
        <f>_xlfn.XLOOKUP(T_PA9[[#This Row],[CÓDIGO]],'[2]BASE DE RADICACION 2'!$A$2:$A$668,'[2]BASE DE RADICACION 2'!$N$2:$N$668)</f>
        <v>#N/A</v>
      </c>
      <c r="P217" s="78">
        <v>66000000</v>
      </c>
      <c r="Q217" s="78" t="s">
        <v>150</v>
      </c>
      <c r="R217" s="78" t="s">
        <v>150</v>
      </c>
      <c r="S217" s="78" t="s">
        <v>351</v>
      </c>
      <c r="T217" s="24" t="s">
        <v>343</v>
      </c>
    </row>
    <row r="218" spans="2:20" ht="38.25" hidden="1" x14ac:dyDescent="0.2">
      <c r="B218" s="28" t="s">
        <v>367</v>
      </c>
      <c r="C218" s="22" t="s">
        <v>150</v>
      </c>
      <c r="D218" s="22" t="s">
        <v>190</v>
      </c>
      <c r="E218" s="22" t="s">
        <v>150</v>
      </c>
      <c r="F218" s="29" t="s">
        <v>57</v>
      </c>
      <c r="G218" s="29" t="s">
        <v>342</v>
      </c>
      <c r="H218" s="22" t="s">
        <v>532</v>
      </c>
      <c r="I218" s="35" t="e">
        <f>_xlfn.XLOOKUP(T_PA9[[#This Row],[CÓDIGO]],'[2]BASE DE RADICACION 2'!$A$2:$A$668,'[2]BASE DE RADICACION 2'!$C$2:$C$668)</f>
        <v>#N/A</v>
      </c>
      <c r="J218" s="22" t="s">
        <v>156</v>
      </c>
      <c r="K218" s="22"/>
      <c r="L218" s="22" t="s">
        <v>191</v>
      </c>
      <c r="M218" s="35" t="e">
        <f>_xlfn.XLOOKUP(T_PA9[[#This Row],[CÓDIGO]],'[2]BASE DE RADICACION 2'!$A$2:$A$668,'[2]BASE DE RADICACION 2'!$V$2:$V$668)</f>
        <v>#N/A</v>
      </c>
      <c r="N218" s="22" t="s">
        <v>63</v>
      </c>
      <c r="O218" s="22" t="e">
        <f>_xlfn.XLOOKUP(T_PA9[[#This Row],[CÓDIGO]],'[2]BASE DE RADICACION 2'!$A$2:$A$668,'[2]BASE DE RADICACION 2'!$N$2:$N$668)</f>
        <v>#N/A</v>
      </c>
      <c r="P218" s="78">
        <v>60300000</v>
      </c>
      <c r="Q218" s="78" t="s">
        <v>150</v>
      </c>
      <c r="R218" s="78" t="s">
        <v>150</v>
      </c>
      <c r="S218" s="24" t="s">
        <v>536</v>
      </c>
      <c r="T218" s="24" t="s">
        <v>343</v>
      </c>
    </row>
    <row r="219" spans="2:20" ht="76.5" hidden="1" x14ac:dyDescent="0.2">
      <c r="B219" s="28" t="s">
        <v>368</v>
      </c>
      <c r="C219" s="22" t="s">
        <v>150</v>
      </c>
      <c r="D219" s="22" t="s">
        <v>190</v>
      </c>
      <c r="E219" s="22" t="s">
        <v>150</v>
      </c>
      <c r="F219" s="29" t="s">
        <v>57</v>
      </c>
      <c r="G219" s="29" t="s">
        <v>342</v>
      </c>
      <c r="H219" s="22" t="s">
        <v>541</v>
      </c>
      <c r="I219" s="35" t="e">
        <f>_xlfn.XLOOKUP(T_PA9[[#This Row],[CÓDIGO]],'[2]BASE DE RADICACION 2'!$A$2:$A$668,'[2]BASE DE RADICACION 2'!$C$2:$C$668)</f>
        <v>#N/A</v>
      </c>
      <c r="J219" s="22" t="s">
        <v>156</v>
      </c>
      <c r="K219" s="22"/>
      <c r="L219" s="22" t="s">
        <v>191</v>
      </c>
      <c r="M219" s="35" t="e">
        <f>_xlfn.XLOOKUP(T_PA9[[#This Row],[CÓDIGO]],'[2]BASE DE RADICACION 2'!$A$2:$A$668,'[2]BASE DE RADICACION 2'!$V$2:$V$668)</f>
        <v>#N/A</v>
      </c>
      <c r="N219" s="22" t="s">
        <v>63</v>
      </c>
      <c r="O219" s="22" t="e">
        <f>_xlfn.XLOOKUP(T_PA9[[#This Row],[CÓDIGO]],'[2]BASE DE RADICACION 2'!$A$2:$A$668,'[2]BASE DE RADICACION 2'!$N$2:$N$668)</f>
        <v>#N/A</v>
      </c>
      <c r="P219" s="78">
        <v>27000000</v>
      </c>
      <c r="Q219" s="78" t="s">
        <v>150</v>
      </c>
      <c r="R219" s="78" t="s">
        <v>150</v>
      </c>
      <c r="S219" s="24" t="s">
        <v>536</v>
      </c>
      <c r="T219" s="24" t="s">
        <v>343</v>
      </c>
    </row>
    <row r="220" spans="2:20" ht="76.5" hidden="1" x14ac:dyDescent="0.2">
      <c r="B220" s="28" t="s">
        <v>369</v>
      </c>
      <c r="C220" s="22" t="s">
        <v>150</v>
      </c>
      <c r="D220" s="22" t="s">
        <v>190</v>
      </c>
      <c r="E220" s="22" t="s">
        <v>150</v>
      </c>
      <c r="F220" s="29" t="s">
        <v>57</v>
      </c>
      <c r="G220" s="29" t="s">
        <v>342</v>
      </c>
      <c r="H220" s="22" t="s">
        <v>542</v>
      </c>
      <c r="I220" s="35" t="e">
        <f>_xlfn.XLOOKUP(T_PA9[[#This Row],[CÓDIGO]],'[2]BASE DE RADICACION 2'!$A$2:$A$668,'[2]BASE DE RADICACION 2'!$C$2:$C$668)</f>
        <v>#N/A</v>
      </c>
      <c r="J220" s="22" t="s">
        <v>156</v>
      </c>
      <c r="K220" s="22"/>
      <c r="L220" s="22" t="s">
        <v>191</v>
      </c>
      <c r="M220" s="35" t="e">
        <f>_xlfn.XLOOKUP(T_PA9[[#This Row],[CÓDIGO]],'[2]BASE DE RADICACION 2'!$A$2:$A$668,'[2]BASE DE RADICACION 2'!$V$2:$V$668)</f>
        <v>#N/A</v>
      </c>
      <c r="N220" s="22" t="s">
        <v>63</v>
      </c>
      <c r="O220" s="22" t="e">
        <f>_xlfn.XLOOKUP(T_PA9[[#This Row],[CÓDIGO]],'[2]BASE DE RADICACION 2'!$A$2:$A$668,'[2]BASE DE RADICACION 2'!$N$2:$N$668)</f>
        <v>#N/A</v>
      </c>
      <c r="P220" s="78">
        <v>27000000</v>
      </c>
      <c r="Q220" s="78" t="s">
        <v>150</v>
      </c>
      <c r="R220" s="78" t="s">
        <v>150</v>
      </c>
      <c r="S220" s="24" t="s">
        <v>536</v>
      </c>
      <c r="T220" s="24" t="s">
        <v>343</v>
      </c>
    </row>
    <row r="221" spans="2:20" ht="76.5" hidden="1" x14ac:dyDescent="0.2">
      <c r="B221" s="28" t="s">
        <v>370</v>
      </c>
      <c r="C221" s="22" t="s">
        <v>150</v>
      </c>
      <c r="D221" s="22" t="s">
        <v>190</v>
      </c>
      <c r="E221" s="22" t="s">
        <v>150</v>
      </c>
      <c r="F221" s="29" t="s">
        <v>57</v>
      </c>
      <c r="G221" s="29" t="s">
        <v>342</v>
      </c>
      <c r="H221" s="22" t="s">
        <v>542</v>
      </c>
      <c r="I221" s="35" t="e">
        <f>_xlfn.XLOOKUP(T_PA9[[#This Row],[CÓDIGO]],'[2]BASE DE RADICACION 2'!$A$2:$A$668,'[2]BASE DE RADICACION 2'!$C$2:$C$668)</f>
        <v>#N/A</v>
      </c>
      <c r="J221" s="22" t="s">
        <v>156</v>
      </c>
      <c r="K221" s="22"/>
      <c r="L221" s="22" t="s">
        <v>191</v>
      </c>
      <c r="M221" s="35" t="e">
        <f>_xlfn.XLOOKUP(T_PA9[[#This Row],[CÓDIGO]],'[2]BASE DE RADICACION 2'!$A$2:$A$668,'[2]BASE DE RADICACION 2'!$V$2:$V$668)</f>
        <v>#N/A</v>
      </c>
      <c r="N221" s="22" t="s">
        <v>63</v>
      </c>
      <c r="O221" s="22" t="e">
        <f>_xlfn.XLOOKUP(T_PA9[[#This Row],[CÓDIGO]],'[2]BASE DE RADICACION 2'!$A$2:$A$668,'[2]BASE DE RADICACION 2'!$N$2:$N$668)</f>
        <v>#N/A</v>
      </c>
      <c r="P221" s="78">
        <v>27000000</v>
      </c>
      <c r="Q221" s="78" t="s">
        <v>150</v>
      </c>
      <c r="R221" s="78" t="s">
        <v>150</v>
      </c>
      <c r="S221" s="24" t="s">
        <v>536</v>
      </c>
      <c r="T221" s="24" t="s">
        <v>343</v>
      </c>
    </row>
    <row r="222" spans="2:20" ht="105.75" customHeight="1" x14ac:dyDescent="0.2">
      <c r="B222" s="28" t="s">
        <v>371</v>
      </c>
      <c r="C222" s="22">
        <f>_xlfn.XLOOKUP(T_PA9[[#This Row],[CÓDIGO]],'[2]BASE DE RADICACION 2'!$A$2:$A$668,'[2]BASE DE RADICACION 2'!$B$2:$B$668)</f>
        <v>515</v>
      </c>
      <c r="D222" s="22" t="str">
        <f>_xlfn.XLOOKUP(T_PA9[[#This Row],[CÓDIGO]],'[2]BASE DE RADICACION 2'!$A$2:$A$668,'[2]BASE DE RADICACION 2'!$E$2:$E$668)</f>
        <v>Solicitud proceso invitación cuantía menor - Adquirir refrigerador/congelador</v>
      </c>
      <c r="E222" s="22" t="str">
        <f>_xlfn.XLOOKUP(T_PA9[[#This Row],[CÓDIGO]],'[2]BASE DE RADICACION 2'!$A$2:$A$668,'[2]BASE DE RADICACION 2'!$F$2:$F$668)</f>
        <v>344|341|339</v>
      </c>
      <c r="F222" s="29" t="s">
        <v>57</v>
      </c>
      <c r="G222" s="29" t="s">
        <v>342</v>
      </c>
      <c r="H222" s="22" t="str">
        <f>_xlfn.XLOOKUP(T_PA9[[#This Row],[CÓDIGO]],'[2]BASE DE RADICACION 2'!$A$2:$A$668,'[2]BASE DE RADICACION 2'!$M$2:$M$668)</f>
        <v xml:space="preserve">Adquirir elementos de oficina y papelería necesarios para el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v>
      </c>
      <c r="I222" s="35">
        <f>_xlfn.XLOOKUP(T_PA9[[#This Row],[CÓDIGO]],'[2]BASE DE RADICACION 2'!$A$2:$A$668,'[2]BASE DE RADICACION 2'!$C$2:$C$668)</f>
        <v>45212</v>
      </c>
      <c r="J222" s="22" t="s">
        <v>152</v>
      </c>
      <c r="K222" s="22" t="s">
        <v>152</v>
      </c>
      <c r="L222" s="22" t="s">
        <v>126</v>
      </c>
      <c r="M222" s="35">
        <f>_xlfn.XLOOKUP(T_PA9[[#This Row],[CÓDIGO]],'[2]BASE DE RADICACION 2'!$A$2:$A$668,'[2]BASE DE RADICACION 2'!$V$2:$V$668)</f>
        <v>45272</v>
      </c>
      <c r="N222" s="22" t="s">
        <v>193</v>
      </c>
      <c r="O222" s="22" t="str">
        <f>_xlfn.XLOOKUP(T_PA9[[#This Row],[CÓDIGO]],'[2]BASE DE RADICACION 2'!$A$2:$A$668,'[2]BASE DE RADICACION 2'!$N$2:$N$668)</f>
        <v>Invitación Cuantía Inferior (50)</v>
      </c>
      <c r="P222" s="78">
        <v>6000000</v>
      </c>
      <c r="Q222" s="78">
        <v>20795000</v>
      </c>
      <c r="R222" s="78">
        <v>16871504.649999999</v>
      </c>
      <c r="S222" s="78"/>
      <c r="T222" s="24" t="s">
        <v>343</v>
      </c>
    </row>
    <row r="223" spans="2:20" ht="208.5" hidden="1" customHeight="1" x14ac:dyDescent="0.2">
      <c r="B223" s="28" t="s">
        <v>372</v>
      </c>
      <c r="C223" s="22" t="str">
        <f>_xlfn.XLOOKUP(T_PA9[[#This Row],[CÓDIGO]],'[2]BASE DE RADICACION 2'!$A$2:$A$668,'[2]BASE DE RADICACION 2'!$B$2:$B$668)</f>
        <v>281-1</v>
      </c>
      <c r="D223" s="22" t="str">
        <f>_xlfn.XLOOKUP(T_PA9[[#This Row],[CÓDIGO]],'[2]BASE DE RADICACION 2'!$A$2:$A$668,'[2]BASE DE RADICACION 2'!$E$2:$E$668)</f>
        <v>Solicitud INVPRIV-FEI-010-2023 Adquisición equipos de cómputo, tabletas  y periféricos</v>
      </c>
      <c r="E223" s="22">
        <f>_xlfn.XLOOKUP(T_PA9[[#This Row],[CÓDIGO]],'[2]BASE DE RADICACION 2'!$A$2:$A$668,'[2]BASE DE RADICACION 2'!$F$2:$F$668)</f>
        <v>339</v>
      </c>
      <c r="F223" s="29" t="s">
        <v>57</v>
      </c>
      <c r="G223" s="29" t="s">
        <v>342</v>
      </c>
      <c r="H223" s="22" t="str">
        <f>_xlfn.XLOOKUP(T_PA9[[#This Row],[CÓDIGO]],'[2]BASE DE RADICACION 2'!$A$2:$A$668,'[2]BASE DE RADICACION 2'!$M$2:$M$668)</f>
        <v>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v>
      </c>
      <c r="I223" s="35">
        <f>_xlfn.XLOOKUP(T_PA9[[#This Row],[CÓDIGO]],'[2]BASE DE RADICACION 2'!$A$2:$A$668,'[2]BASE DE RADICACION 2'!$C$2:$C$668)</f>
        <v>44956</v>
      </c>
      <c r="J223" s="22" t="s">
        <v>62</v>
      </c>
      <c r="K223" s="22" t="s">
        <v>62</v>
      </c>
      <c r="L223" s="22" t="s">
        <v>126</v>
      </c>
      <c r="M223" s="35">
        <f>_xlfn.XLOOKUP(T_PA9[[#This Row],[CÓDIGO]],'[2]BASE DE RADICACION 2'!$A$2:$A$668,'[2]BASE DE RADICACION 2'!$V$2:$V$668)</f>
        <v>45084</v>
      </c>
      <c r="N223" s="22" t="s">
        <v>237</v>
      </c>
      <c r="O223" s="22" t="str">
        <f>_xlfn.XLOOKUP(T_PA9[[#This Row],[CÓDIGO]],'[2]BASE DE RADICACION 2'!$A$2:$A$668,'[2]BASE DE RADICACION 2'!$N$2:$N$668)</f>
        <v>Invitación Privada</v>
      </c>
      <c r="P223" s="78" t="s">
        <v>373</v>
      </c>
      <c r="Q223" s="78" t="s">
        <v>373</v>
      </c>
      <c r="R223" s="78" t="s">
        <v>373</v>
      </c>
      <c r="S223" s="78"/>
      <c r="T223" s="24" t="s">
        <v>343</v>
      </c>
    </row>
    <row r="224" spans="2:20" ht="76.5" hidden="1" x14ac:dyDescent="0.2">
      <c r="B224" s="28" t="s">
        <v>374</v>
      </c>
      <c r="C224" s="22" t="str">
        <f>_xlfn.XLOOKUP(T_PA9[[#This Row],[CÓDIGO]],'[2]BASE DE RADICACION 2'!$A$2:$A$668,'[2]BASE DE RADICACION 2'!$B$2:$B$668)</f>
        <v>422-2</v>
      </c>
      <c r="D224" s="22" t="str">
        <f>_xlfn.XLOOKUP(T_PA9[[#This Row],[CÓDIGO]],'[2]BASE DE RADICACION 2'!$A$2:$A$668,'[2]BASE DE RADICACION 2'!$E$2:$E$668)</f>
        <v>Solicitud cotización adquisición de equipos de laboratorio CDC</v>
      </c>
      <c r="E224" s="22">
        <f>_xlfn.XLOOKUP(T_PA9[[#This Row],[CÓDIGO]],'[2]BASE DE RADICACION 2'!$A$2:$A$668,'[2]BASE DE RADICACION 2'!$F$2:$F$668)</f>
        <v>339</v>
      </c>
      <c r="F224" s="29" t="s">
        <v>57</v>
      </c>
      <c r="G224" s="29" t="s">
        <v>342</v>
      </c>
      <c r="H224" s="22" t="str">
        <f>_xlfn.XLOOKUP(T_PA9[[#This Row],[CÓDIGO]],'[2]BASE DE RADICACION 2'!$A$2:$A$668,'[2]BASE DE RADICACION 2'!$M$2:$M$668)</f>
        <v>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v>
      </c>
      <c r="I224" s="35">
        <f>_xlfn.XLOOKUP(T_PA9[[#This Row],[CÓDIGO]],'[2]BASE DE RADICACION 2'!$A$2:$A$668,'[2]BASE DE RADICACION 2'!$C$2:$C$668)</f>
        <v>45111</v>
      </c>
      <c r="J224" s="22" t="s">
        <v>146</v>
      </c>
      <c r="K224" s="22" t="s">
        <v>146</v>
      </c>
      <c r="L224" s="22" t="s">
        <v>126</v>
      </c>
      <c r="M224" s="35">
        <f>_xlfn.XLOOKUP(T_PA9[[#This Row],[CÓDIGO]],'[2]BASE DE RADICACION 2'!$A$2:$A$668,'[2]BASE DE RADICACION 2'!$V$2:$V$668)</f>
        <v>45202</v>
      </c>
      <c r="N224" s="22" t="s">
        <v>82</v>
      </c>
      <c r="O224" s="22" t="str">
        <f>_xlfn.XLOOKUP(T_PA9[[#This Row],[CÓDIGO]],'[2]BASE DE RADICACION 2'!$A$2:$A$668,'[2]BASE DE RADICACION 2'!$N$2:$N$668)</f>
        <v>Directa por Ciencia y Tecnología</v>
      </c>
      <c r="P224" s="78">
        <v>341027327</v>
      </c>
      <c r="Q224" s="78">
        <v>341027327</v>
      </c>
      <c r="R224" s="78">
        <v>341027327</v>
      </c>
      <c r="S224" s="78"/>
      <c r="T224" s="24" t="s">
        <v>343</v>
      </c>
    </row>
    <row r="225" spans="2:21" ht="51" hidden="1" customHeight="1" x14ac:dyDescent="0.2">
      <c r="B225" s="28" t="s">
        <v>375</v>
      </c>
      <c r="C225" s="22">
        <f>_xlfn.XLOOKUP(T_PA9[[#This Row],[CÓDIGO]],'[2]BASE DE RADICACION 2'!$A$2:$A$668,'[2]BASE DE RADICACION 2'!$B$2:$B$668)</f>
        <v>464</v>
      </c>
      <c r="D225" s="22" t="str">
        <f>_xlfn.XLOOKUP(T_PA9[[#This Row],[CÓDIGO]],'[2]BASE DE RADICACION 2'!$A$2:$A$668,'[2]BASE DE RADICACION 2'!$E$2:$E$668)</f>
        <v>Solicitud proceso invitación cuantía menor - Equipo Laboratorio CDC</v>
      </c>
      <c r="E225" s="22">
        <f>_xlfn.XLOOKUP(T_PA9[[#This Row],[CÓDIGO]],'[2]BASE DE RADICACION 2'!$A$2:$A$668,'[2]BASE DE RADICACION 2'!$F$2:$F$668)</f>
        <v>339</v>
      </c>
      <c r="F225" s="29" t="s">
        <v>57</v>
      </c>
      <c r="G225" s="29" t="s">
        <v>342</v>
      </c>
      <c r="H225" s="22" t="str">
        <f>_xlfn.XLOOKUP(T_PA9[[#This Row],[CÓDIGO]],'[2]BASE DE RADICACION 2'!$A$2:$A$668,'[2]BASE DE RADICACION 2'!$M$2:$M$668)</f>
        <v xml:space="preserve">Adquirir equipos de laboratorio para el Instituto Nacional de Salud para el desarrollo y ejecución de los proyectos “Vigilancia de la Enfermedad Febril Aguda en dos sitios centinela de Colombia”. </v>
      </c>
      <c r="I225" s="35">
        <f>_xlfn.XLOOKUP(T_PA9[[#This Row],[CÓDIGO]],'[2]BASE DE RADICACION 2'!$A$2:$A$668,'[2]BASE DE RADICACION 2'!$C$2:$C$668)</f>
        <v>45169</v>
      </c>
      <c r="J225" s="22" t="s">
        <v>195</v>
      </c>
      <c r="K225" s="22" t="s">
        <v>195</v>
      </c>
      <c r="L225" s="22" t="s">
        <v>126</v>
      </c>
      <c r="M225" s="35">
        <f>_xlfn.XLOOKUP(T_PA9[[#This Row],[CÓDIGO]],'[2]BASE DE RADICACION 2'!$A$2:$A$668,'[2]BASE DE RADICACION 2'!$V$2:$V$668)</f>
        <v>45229</v>
      </c>
      <c r="N225" s="22" t="s">
        <v>193</v>
      </c>
      <c r="O225" s="22" t="str">
        <f>_xlfn.XLOOKUP(T_PA9[[#This Row],[CÓDIGO]],'[2]BASE DE RADICACION 2'!$A$2:$A$668,'[2]BASE DE RADICACION 2'!$N$2:$N$668)</f>
        <v>Invitación Cuantía Inferior (50)</v>
      </c>
      <c r="P225" s="78" t="e">
        <f>_xlfn.XLOOKUP(T_PA9[[#This Row],[CÓDIGO]],'[3]BASE DE RADICACION 2'!$A$2:$A$620,'[3]BASE DE RADICACION 2'!$O$2:$O$620)</f>
        <v>#N/A</v>
      </c>
      <c r="Q225" s="78" t="e">
        <f>_xlfn.XLOOKUP(T_PA9[[#This Row],[CÓDIGO]],'[3]BASE DE RADICACION 2'!$A$2:$A$620,'[3]BASE DE RADICACION 2'!$O$2:$O$620)</f>
        <v>#N/A</v>
      </c>
      <c r="R225" s="78" t="e">
        <f>_xlfn.XLOOKUP(T_PA9[[#This Row],[CÓDIGO]],'[3]BASE DE RADICACION 2'!$A$2:$A$620,'[3]BASE DE RADICACION 2'!$O$2:$O$620)</f>
        <v>#N/A</v>
      </c>
      <c r="S225" s="78"/>
      <c r="T225" s="24" t="s">
        <v>343</v>
      </c>
    </row>
    <row r="226" spans="2:21" ht="63.75" hidden="1" customHeight="1" x14ac:dyDescent="0.2">
      <c r="B226" s="28" t="s">
        <v>376</v>
      </c>
      <c r="C226" s="22">
        <f>_xlfn.XLOOKUP(T_PA9[[#This Row],[CÓDIGO]],'[2]BASE DE RADICACION 2'!$A$2:$A$668,'[2]BASE DE RADICACION 2'!$B$2:$B$668)</f>
        <v>519</v>
      </c>
      <c r="D226" s="22" t="str">
        <f>_xlfn.XLOOKUP(T_PA9[[#This Row],[CÓDIGO]],'[2]BASE DE RADICACION 2'!$A$2:$A$668,'[2]BASE DE RADICACION 2'!$E$2:$E$668)</f>
        <v>Solicitud de contratación Curso Buenas Prácticas Clínicas</v>
      </c>
      <c r="E226" s="22">
        <f>_xlfn.XLOOKUP(T_PA9[[#This Row],[CÓDIGO]],'[2]BASE DE RADICACION 2'!$A$2:$A$668,'[2]BASE DE RADICACION 2'!$F$2:$F$668)</f>
        <v>344</v>
      </c>
      <c r="F226" s="29" t="s">
        <v>57</v>
      </c>
      <c r="G226" s="29" t="s">
        <v>342</v>
      </c>
      <c r="H226" s="22" t="str">
        <f>_xlfn.XLOOKUP(T_PA9[[#This Row],[CÓDIGO]],'[2]BASE DE RADICACION 2'!$A$2:$A$668,'[2]BASE DE RADICACION 2'!$M$2:$M$668)</f>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v>
      </c>
      <c r="I226" s="35">
        <f>_xlfn.XLOOKUP(T_PA9[[#This Row],[CÓDIGO]],'[2]BASE DE RADICACION 2'!$A$2:$A$668,'[2]BASE DE RADICACION 2'!$C$2:$C$668)</f>
        <v>45217</v>
      </c>
      <c r="J226" s="22" t="s">
        <v>152</v>
      </c>
      <c r="K226" s="22" t="s">
        <v>152</v>
      </c>
      <c r="L226" s="22" t="s">
        <v>126</v>
      </c>
      <c r="M226" s="35">
        <f>_xlfn.XLOOKUP(T_PA9[[#This Row],[CÓDIGO]],'[2]BASE DE RADICACION 2'!$A$2:$A$668,'[2]BASE DE RADICACION 2'!$V$2:$V$668)</f>
        <v>45223</v>
      </c>
      <c r="N226" s="22" t="s">
        <v>63</v>
      </c>
      <c r="O226" s="22" t="str">
        <f>_xlfn.XLOOKUP(T_PA9[[#This Row],[CÓDIGO]],'[2]BASE DE RADICACION 2'!$A$2:$A$668,'[2]BASE DE RADICACION 2'!$N$2:$N$668)</f>
        <v>Directa prestación de servicios</v>
      </c>
      <c r="P226" s="78" t="e">
        <f>_xlfn.XLOOKUP(T_PA9[[#This Row],[CÓDIGO]],'[3]BASE DE RADICACION 2'!$A$2:$A$620,'[3]BASE DE RADICACION 2'!$O$2:$O$620)</f>
        <v>#N/A</v>
      </c>
      <c r="Q226" s="78" t="e">
        <f>_xlfn.XLOOKUP(T_PA9[[#This Row],[CÓDIGO]],'[3]BASE DE RADICACION 2'!$A$2:$A$620,'[3]BASE DE RADICACION 2'!$O$2:$O$620)</f>
        <v>#N/A</v>
      </c>
      <c r="R226" s="78" t="e">
        <f>_xlfn.XLOOKUP(T_PA9[[#This Row],[CÓDIGO]],'[3]BASE DE RADICACION 2'!$A$2:$A$620,'[3]BASE DE RADICACION 2'!$O$2:$O$620)</f>
        <v>#N/A</v>
      </c>
      <c r="S226" s="78" t="e">
        <f>_xlfn.XLOOKUP(T_PA9[[#This Row],[CÓDIGO]],'[3]BASE DE RADICACION 2'!$A$2:$A$627,'[3]BASE DE RADICACION 2'!$W$2:$W$627)</f>
        <v>#N/A</v>
      </c>
      <c r="T226" s="24" t="s">
        <v>343</v>
      </c>
    </row>
    <row r="227" spans="2:21" ht="51" x14ac:dyDescent="0.2">
      <c r="B227" s="28" t="s">
        <v>371</v>
      </c>
      <c r="C227" s="22">
        <f>_xlfn.XLOOKUP(T_PA9[[#This Row],[CÓDIGO]],'[2]BASE DE RADICACION 2'!$A$2:$A$668,'[2]BASE DE RADICACION 2'!$B$2:$B$668)</f>
        <v>515</v>
      </c>
      <c r="D227" s="22" t="str">
        <f>_xlfn.XLOOKUP(T_PA9[[#This Row],[CÓDIGO]],'[2]BASE DE RADICACION 2'!$A$2:$A$668,'[2]BASE DE RADICACION 2'!$E$2:$E$668)</f>
        <v>Solicitud proceso invitación cuantía menor - Adquirir refrigerador/congelador</v>
      </c>
      <c r="E227" s="22" t="str">
        <f>_xlfn.XLOOKUP(T_PA9[[#This Row],[CÓDIGO]],'[2]BASE DE RADICACION 2'!$A$2:$A$668,'[2]BASE DE RADICACION 2'!$F$2:$F$668)</f>
        <v>344|341|339</v>
      </c>
      <c r="F227" s="29" t="s">
        <v>57</v>
      </c>
      <c r="G227" s="29" t="s">
        <v>342</v>
      </c>
      <c r="H227" s="22" t="s">
        <v>544</v>
      </c>
      <c r="I227" s="35">
        <f>_xlfn.XLOOKUP(T_PA9[[#This Row],[CÓDIGO]],'[2]BASE DE RADICACION 2'!$A$2:$A$668,'[2]BASE DE RADICACION 2'!$C$2:$C$668)</f>
        <v>45212</v>
      </c>
      <c r="J227" s="22" t="s">
        <v>282</v>
      </c>
      <c r="K227" s="22" t="s">
        <v>152</v>
      </c>
      <c r="L227" s="22" t="s">
        <v>126</v>
      </c>
      <c r="M227" s="35">
        <f>_xlfn.XLOOKUP(T_PA9[[#This Row],[CÓDIGO]],'[2]BASE DE RADICACION 2'!$A$2:$A$668,'[2]BASE DE RADICACION 2'!$V$2:$V$668)</f>
        <v>45272</v>
      </c>
      <c r="N227" s="22" t="s">
        <v>193</v>
      </c>
      <c r="O227" s="22" t="str">
        <f>_xlfn.XLOOKUP(T_PA9[[#This Row],[CÓDIGO]],'[2]BASE DE RADICACION 2'!$A$2:$A$668,'[2]BASE DE RADICACION 2'!$N$2:$N$668)</f>
        <v>Invitación Cuantía Inferior (50)</v>
      </c>
      <c r="P227" s="78">
        <v>6000000</v>
      </c>
      <c r="Q227" s="78">
        <v>16871504.649999999</v>
      </c>
      <c r="R227" s="78">
        <v>16871504.649999999</v>
      </c>
      <c r="S227" s="80"/>
      <c r="T227" s="24" t="s">
        <v>343</v>
      </c>
    </row>
    <row r="228" spans="2:21" ht="38.25" hidden="1" x14ac:dyDescent="0.2">
      <c r="B228" s="28" t="s">
        <v>376</v>
      </c>
      <c r="C228" s="22" t="s">
        <v>150</v>
      </c>
      <c r="D228" s="22" t="s">
        <v>190</v>
      </c>
      <c r="E228" s="22" t="s">
        <v>150</v>
      </c>
      <c r="F228" s="29" t="s">
        <v>57</v>
      </c>
      <c r="G228" s="29" t="s">
        <v>342</v>
      </c>
      <c r="H228" s="22" t="s">
        <v>543</v>
      </c>
      <c r="I228" s="35">
        <f>_xlfn.XLOOKUP(T_PA9[[#This Row],[CÓDIGO]],'[2]BASE DE RADICACION 2'!$A$2:$A$668,'[2]BASE DE RADICACION 2'!$C$2:$C$668)</f>
        <v>45217</v>
      </c>
      <c r="J228" s="22" t="s">
        <v>156</v>
      </c>
      <c r="K228" s="22"/>
      <c r="L228" s="22" t="s">
        <v>191</v>
      </c>
      <c r="M228" s="35">
        <f>_xlfn.XLOOKUP(T_PA9[[#This Row],[CÓDIGO]],'[2]BASE DE RADICACION 2'!$A$2:$A$668,'[2]BASE DE RADICACION 2'!$V$2:$V$668)</f>
        <v>45223</v>
      </c>
      <c r="N228" s="22" t="s">
        <v>237</v>
      </c>
      <c r="O228" s="22" t="str">
        <f>_xlfn.XLOOKUP(T_PA9[[#This Row],[CÓDIGO]],'[2]BASE DE RADICACION 2'!$A$2:$A$668,'[2]BASE DE RADICACION 2'!$N$2:$N$668)</f>
        <v>Directa prestación de servicios</v>
      </c>
      <c r="P228" s="78">
        <v>200000000</v>
      </c>
      <c r="Q228" s="78" t="s">
        <v>150</v>
      </c>
      <c r="R228" s="78" t="s">
        <v>150</v>
      </c>
      <c r="S228" s="38" t="s">
        <v>378</v>
      </c>
      <c r="T228" s="24" t="s">
        <v>343</v>
      </c>
    </row>
    <row r="229" spans="2:21" ht="76.5" x14ac:dyDescent="0.2">
      <c r="B229" s="28" t="s">
        <v>377</v>
      </c>
      <c r="C229" s="22">
        <f>_xlfn.XLOOKUP(T_PA9[[#This Row],[CÓDIGO]],'[2]BASE DE RADICACION 2'!$A$2:$A$668,'[2]BASE DE RADICACION 2'!$B$2:$B$668)</f>
        <v>561</v>
      </c>
      <c r="D229" s="22" t="str">
        <f>_xlfn.XLOOKUP(T_PA9[[#This Row],[CÓDIGO]],'[2]BASE DE RADICACION 2'!$A$2:$A$668,'[2]BASE DE RADICACION 2'!$E$2:$E$668)</f>
        <v>Solicitud de contratación Yancy Milena Molina Botia</v>
      </c>
      <c r="E229" s="22">
        <f>_xlfn.XLOOKUP(T_PA9[[#This Row],[CÓDIGO]],'[2]BASE DE RADICACION 2'!$A$2:$A$668,'[2]BASE DE RADICACION 2'!$F$2:$F$668)</f>
        <v>375</v>
      </c>
      <c r="F229" s="29" t="s">
        <v>57</v>
      </c>
      <c r="G229" s="29" t="s">
        <v>342</v>
      </c>
      <c r="H229" s="22" t="s">
        <v>545</v>
      </c>
      <c r="I229" s="35">
        <f>_xlfn.XLOOKUP(T_PA9[[#This Row],[CÓDIGO]],'[2]BASE DE RADICACION 2'!$A$2:$A$668,'[2]BASE DE RADICACION 2'!$C$2:$C$668)</f>
        <v>45264</v>
      </c>
      <c r="J229" s="22" t="s">
        <v>282</v>
      </c>
      <c r="K229" s="22" t="s">
        <v>282</v>
      </c>
      <c r="L229" s="22" t="s">
        <v>157</v>
      </c>
      <c r="M229" s="35">
        <f>_xlfn.XLOOKUP(T_PA9[[#This Row],[CÓDIGO]],'[2]BASE DE RADICACION 2'!$A$2:$A$668,'[2]BASE DE RADICACION 2'!$V$2:$V$668)</f>
        <v>45295</v>
      </c>
      <c r="N229" s="22" t="s">
        <v>63</v>
      </c>
      <c r="O229" s="22" t="str">
        <f>_xlfn.XLOOKUP(T_PA9[[#This Row],[CÓDIGO]],'[2]BASE DE RADICACION 2'!$A$2:$A$668,'[2]BASE DE RADICACION 2'!$N$2:$N$668)</f>
        <v>Directa prestación de servicios</v>
      </c>
      <c r="P229" s="78">
        <v>70330403</v>
      </c>
      <c r="Q229" s="78">
        <v>70290000</v>
      </c>
      <c r="R229" s="78" t="s">
        <v>150</v>
      </c>
      <c r="S229" s="24"/>
      <c r="T229" s="24" t="s">
        <v>343</v>
      </c>
      <c r="U229" s="29"/>
    </row>
    <row r="230" spans="2:21" ht="89.25" hidden="1" customHeight="1" x14ac:dyDescent="0.2">
      <c r="B230" s="28" t="s">
        <v>379</v>
      </c>
      <c r="C230" s="22">
        <f>_xlfn.XLOOKUP(T_PA9[[#This Row],[CÓDIGO]],'[2]BASE DE RADICACION 2'!$A$2:$A$668,'[2]BASE DE RADICACION 2'!$B$2:$B$668)</f>
        <v>286</v>
      </c>
      <c r="D230" s="22" t="str">
        <f>_xlfn.XLOOKUP(T_PA9[[#This Row],[CÓDIGO]],'[2]BASE DE RADICACION 2'!$A$2:$A$668,'[2]BASE DE RADICACION 2'!$E$2:$E$668)</f>
        <v>Solicitud contratación Sandra Marina Ariza Matiz</v>
      </c>
      <c r="E230" s="22">
        <f>_xlfn.XLOOKUP(T_PA9[[#This Row],[CÓDIGO]],'[2]BASE DE RADICACION 2'!$A$2:$A$668,'[2]BASE DE RADICACION 2'!$F$2:$F$668)</f>
        <v>340</v>
      </c>
      <c r="F230" s="29" t="s">
        <v>167</v>
      </c>
      <c r="G230" s="29" t="s">
        <v>380</v>
      </c>
      <c r="H230" s="22" t="str">
        <f>_xlfn.XLOOKUP(T_PA9[[#This Row],[CÓDIGO]],'[2]BASE DE RADICACION 2'!$A$2:$A$668,'[2]BASE DE RADICACION 2'!$M$2:$M$668)</f>
        <v xml:space="preserve">Apoyar el desarrollo del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v>
      </c>
      <c r="I230" s="35">
        <f>_xlfn.XLOOKUP(T_PA9[[#This Row],[CÓDIGO]],'[2]BASE DE RADICACION 2'!$A$2:$A$668,'[2]BASE DE RADICACION 2'!$C$2:$C$668)</f>
        <v>44965</v>
      </c>
      <c r="J230" s="22" t="s">
        <v>131</v>
      </c>
      <c r="K230" s="22" t="s">
        <v>131</v>
      </c>
      <c r="L230" s="22" t="s">
        <v>126</v>
      </c>
      <c r="M230" s="35">
        <f>_xlfn.XLOOKUP(T_PA9[[#This Row],[CÓDIGO]],'[2]BASE DE RADICACION 2'!$A$2:$A$668,'[2]BASE DE RADICACION 2'!$V$2:$V$668)</f>
        <v>0</v>
      </c>
      <c r="N230" s="22" t="s">
        <v>63</v>
      </c>
      <c r="O230" s="22" t="str">
        <f>_xlfn.XLOOKUP(T_PA9[[#This Row],[CÓDIGO]],'[2]BASE DE RADICACION 2'!$A$2:$A$668,'[2]BASE DE RADICACION 2'!$N$2:$N$668)</f>
        <v>Directa prestación de servicios</v>
      </c>
      <c r="P230" s="78" t="e">
        <f>_xlfn.XLOOKUP(T_PA9[[#This Row],[CÓDIGO]],'[3]BASE DE RADICACION 2'!$A$2:$A$620,'[3]BASE DE RADICACION 2'!$O$2:$O$620)</f>
        <v>#N/A</v>
      </c>
      <c r="Q230" s="78" t="e">
        <f>_xlfn.XLOOKUP(T_PA9[[#This Row],[CÓDIGO]],'[3]BASE DE RADICACION 2'!$A$2:$A$620,'[3]BASE DE RADICACION 2'!$O$2:$O$620)</f>
        <v>#N/A</v>
      </c>
      <c r="R230" s="78" t="e">
        <f>_xlfn.XLOOKUP(T_PA9[[#This Row],[CÓDIGO]],'[3]BASE DE RADICACION 2'!$A$2:$A$620,'[3]BASE DE RADICACION 2'!$O$2:$O$620)</f>
        <v>#N/A</v>
      </c>
      <c r="S230" s="78"/>
      <c r="T230" s="24" t="s">
        <v>381</v>
      </c>
    </row>
    <row r="231" spans="2:21" ht="51" hidden="1" customHeight="1" x14ac:dyDescent="0.2">
      <c r="B231" s="28" t="s">
        <v>382</v>
      </c>
      <c r="C231" s="22">
        <f>_xlfn.XLOOKUP(T_PA9[[#This Row],[CÓDIGO]],'[2]BASE DE RADICACION 2'!$A$2:$A$668,'[2]BASE DE RADICACION 2'!$B$2:$B$668)</f>
        <v>490</v>
      </c>
      <c r="D231" s="22" t="str">
        <f>_xlfn.XLOOKUP(T_PA9[[#This Row],[CÓDIGO]],'[2]BASE DE RADICACION 2'!$A$2:$A$668,'[2]BASE DE RADICACION 2'!$E$2:$E$668)</f>
        <v>Solicitud de contratación Luz Aleida Moreno Soto</v>
      </c>
      <c r="E231" s="22">
        <f>_xlfn.XLOOKUP(T_PA9[[#This Row],[CÓDIGO]],'[2]BASE DE RADICACION 2'!$A$2:$A$668,'[2]BASE DE RADICACION 2'!$F$2:$F$668)</f>
        <v>341</v>
      </c>
      <c r="F231" s="29" t="s">
        <v>57</v>
      </c>
      <c r="G231" s="29" t="s">
        <v>383</v>
      </c>
      <c r="H231" s="22" t="str">
        <f>_xlfn.XLOOKUP(T_PA9[[#This Row],[CÓDIGO]],'[2]BASE DE RADICACION 2'!$A$2:$A$668,'[2]BASE DE RADICACION 2'!$M$2:$M$668)</f>
        <v>Brindar apoyo administrativo y financiero para la gestión de los trámites administrativos y diferentes procesos de contrataciónen el marco del proyecto cuyo título "Fortalecimiento de la vigilancia molecular de la resistencia a antimaláricos y deleción del gen Pfhrp2 en Colombia".</v>
      </c>
      <c r="I231" s="35">
        <f>_xlfn.XLOOKUP(T_PA9[[#This Row],[CÓDIGO]],'[2]BASE DE RADICACION 2'!$A$2:$A$668,'[2]BASE DE RADICACION 2'!$C$2:$C$668)</f>
        <v>45181</v>
      </c>
      <c r="J231" s="22" t="s">
        <v>148</v>
      </c>
      <c r="K231" s="22" t="s">
        <v>148</v>
      </c>
      <c r="L231" s="22" t="s">
        <v>126</v>
      </c>
      <c r="M231" s="35">
        <f>_xlfn.XLOOKUP(T_PA9[[#This Row],[CÓDIGO]],'[2]BASE DE RADICACION 2'!$A$2:$A$668,'[2]BASE DE RADICACION 2'!$V$2:$V$668)</f>
        <v>45208</v>
      </c>
      <c r="N231" s="22" t="s">
        <v>63</v>
      </c>
      <c r="O231" s="22" t="str">
        <f>_xlfn.XLOOKUP(T_PA9[[#This Row],[CÓDIGO]],'[2]BASE DE RADICACION 2'!$A$2:$A$668,'[2]BASE DE RADICACION 2'!$N$2:$N$668)</f>
        <v>Directa prestación de servicios</v>
      </c>
      <c r="P231" s="78" t="e">
        <f>_xlfn.XLOOKUP(T_PA9[[#This Row],[CÓDIGO]],'[3]BASE DE RADICACION 2'!$A$2:$A$620,'[3]BASE DE RADICACION 2'!$O$2:$O$620)</f>
        <v>#N/A</v>
      </c>
      <c r="Q231" s="78" t="e">
        <f>_xlfn.XLOOKUP(T_PA9[[#This Row],[CÓDIGO]],'[3]BASE DE RADICACION 2'!$A$2:$A$620,'[3]BASE DE RADICACION 2'!$O$2:$O$620)</f>
        <v>#N/A</v>
      </c>
      <c r="R231" s="78" t="e">
        <f>_xlfn.XLOOKUP(T_PA9[[#This Row],[CÓDIGO]],'[3]BASE DE RADICACION 2'!$A$2:$A$620,'[3]BASE DE RADICACION 2'!$O$2:$O$620)</f>
        <v>#N/A</v>
      </c>
      <c r="S231" s="78"/>
      <c r="T231" s="24" t="s">
        <v>384</v>
      </c>
    </row>
    <row r="232" spans="2:21" ht="63.75" hidden="1" customHeight="1" x14ac:dyDescent="0.2">
      <c r="B232" s="28" t="s">
        <v>385</v>
      </c>
      <c r="C232" s="22">
        <f>_xlfn.XLOOKUP(T_PA9[[#This Row],[CÓDIGO]],'[2]BASE DE RADICACION 2'!$A$2:$A$668,'[2]BASE DE RADICACION 2'!$B$2:$B$668)</f>
        <v>496</v>
      </c>
      <c r="D232" s="22" t="str">
        <f>_xlfn.XLOOKUP(T_PA9[[#This Row],[CÓDIGO]],'[2]BASE DE RADICACION 2'!$A$2:$A$668,'[2]BASE DE RADICACION 2'!$E$2:$E$668)</f>
        <v>Solicitud de contratación Daren Estip Barreto Fonseca</v>
      </c>
      <c r="E232" s="22">
        <f>_xlfn.XLOOKUP(T_PA9[[#This Row],[CÓDIGO]],'[2]BASE DE RADICACION 2'!$A$2:$A$668,'[2]BASE DE RADICACION 2'!$F$2:$F$668)</f>
        <v>335</v>
      </c>
      <c r="F232" s="29" t="s">
        <v>57</v>
      </c>
      <c r="G232" s="29" t="s">
        <v>383</v>
      </c>
      <c r="H232" s="22" t="str">
        <f>_xlfn.XLOOKUP(T_PA9[[#This Row],[CÓDIGO]],'[2]BASE DE RADICACION 2'!$A$2:$A$668,'[2]BASE DE RADICACION 2'!$M$2:$M$668)</f>
        <v>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v>
      </c>
      <c r="I232" s="35">
        <f>_xlfn.XLOOKUP(T_PA9[[#This Row],[CÓDIGO]],'[2]BASE DE RADICACION 2'!$A$2:$A$668,'[2]BASE DE RADICACION 2'!$C$2:$C$668)</f>
        <v>45187</v>
      </c>
      <c r="J232" s="22" t="s">
        <v>148</v>
      </c>
      <c r="K232" s="22" t="s">
        <v>148</v>
      </c>
      <c r="L232" s="22" t="s">
        <v>126</v>
      </c>
      <c r="M232" s="35">
        <f>_xlfn.XLOOKUP(T_PA9[[#This Row],[CÓDIGO]],'[2]BASE DE RADICACION 2'!$A$2:$A$668,'[2]BASE DE RADICACION 2'!$V$2:$V$668)</f>
        <v>45197</v>
      </c>
      <c r="N232" s="22" t="s">
        <v>63</v>
      </c>
      <c r="O232" s="22" t="str">
        <f>_xlfn.XLOOKUP(T_PA9[[#This Row],[CÓDIGO]],'[2]BASE DE RADICACION 2'!$A$2:$A$668,'[2]BASE DE RADICACION 2'!$N$2:$N$668)</f>
        <v>Directa prestación de servicios</v>
      </c>
      <c r="P232" s="78" t="e">
        <f>_xlfn.XLOOKUP(T_PA9[[#This Row],[CÓDIGO]],'[3]BASE DE RADICACION 2'!$A$2:$A$620,'[3]BASE DE RADICACION 2'!$O$2:$O$620)</f>
        <v>#N/A</v>
      </c>
      <c r="Q232" s="78">
        <v>23920000</v>
      </c>
      <c r="R232" s="78">
        <v>23920000</v>
      </c>
      <c r="S232" s="78"/>
      <c r="T232" s="24" t="s">
        <v>384</v>
      </c>
    </row>
    <row r="233" spans="2:21" ht="38.25" hidden="1" customHeight="1" x14ac:dyDescent="0.2">
      <c r="B233" s="28" t="s">
        <v>386</v>
      </c>
      <c r="C233" s="22">
        <f>_xlfn.XLOOKUP(T_PA9[[#This Row],[CÓDIGO]],'[2]BASE DE RADICACION 2'!$A$2:$A$668,'[2]BASE DE RADICACION 2'!$B$2:$B$668)</f>
        <v>268</v>
      </c>
      <c r="D233" s="22" t="str">
        <f>_xlfn.XLOOKUP(T_PA9[[#This Row],[CÓDIGO]],'[2]BASE DE RADICACION 2'!$A$2:$A$668,'[2]BASE DE RADICACION 2'!$E$2:$E$668)</f>
        <v>Solicitud Proceso Contratación Marbin Castillo Hinestroza</v>
      </c>
      <c r="E233" s="22">
        <f>_xlfn.XLOOKUP(T_PA9[[#This Row],[CÓDIGO]],'[2]BASE DE RADICACION 2'!$A$2:$A$668,'[2]BASE DE RADICACION 2'!$F$2:$F$668)</f>
        <v>341</v>
      </c>
      <c r="F233" s="29" t="s">
        <v>57</v>
      </c>
      <c r="G233" s="29" t="s">
        <v>383</v>
      </c>
      <c r="H233" s="22" t="str">
        <f>_xlfn.XLOOKUP(T_PA9[[#This Row],[CÓDIGO]],'[2]BASE DE RADICACION 2'!$A$2:$A$668,'[2]BASE DE RADICACION 2'!$M$2:$M$668)</f>
        <v>Prestar los servicios como microscopista para la fase de campo del proyecto "Fortalecimiento de la vigilancia molecular de la resistencia a antimaláricos y deleción del gen Pfhrp2 en Colombia".</v>
      </c>
      <c r="I233" s="35">
        <f>_xlfn.XLOOKUP(T_PA9[[#This Row],[CÓDIGO]],'[2]BASE DE RADICACION 2'!$A$2:$A$668,'[2]BASE DE RADICACION 2'!$C$2:$C$668)</f>
        <v>44943</v>
      </c>
      <c r="J233" s="22" t="s">
        <v>62</v>
      </c>
      <c r="K233" s="22" t="s">
        <v>62</v>
      </c>
      <c r="L233" s="22" t="s">
        <v>126</v>
      </c>
      <c r="M233" s="35">
        <f>_xlfn.XLOOKUP(T_PA9[[#This Row],[CÓDIGO]],'[2]BASE DE RADICACION 2'!$A$2:$A$668,'[2]BASE DE RADICACION 2'!$V$2:$V$668)</f>
        <v>0</v>
      </c>
      <c r="N233" s="22" t="s">
        <v>63</v>
      </c>
      <c r="O233" s="22" t="str">
        <f>_xlfn.XLOOKUP(T_PA9[[#This Row],[CÓDIGO]],'[2]BASE DE RADICACION 2'!$A$2:$A$668,'[2]BASE DE RADICACION 2'!$N$2:$N$668)</f>
        <v>Directa prestación de servicios</v>
      </c>
      <c r="P233" s="78" t="e">
        <f>_xlfn.XLOOKUP(T_PA9[[#This Row],[CÓDIGO]],'[3]BASE DE RADICACION 2'!$A$2:$A$620,'[3]BASE DE RADICACION 2'!$O$2:$O$620)</f>
        <v>#N/A</v>
      </c>
      <c r="Q233" s="78" t="e">
        <f>_xlfn.XLOOKUP(T_PA9[[#This Row],[CÓDIGO]],'[3]BASE DE RADICACION 2'!$A$2:$A$620,'[3]BASE DE RADICACION 2'!$O$2:$O$620)</f>
        <v>#N/A</v>
      </c>
      <c r="R233" s="78" t="e">
        <f>_xlfn.XLOOKUP(T_PA9[[#This Row],[CÓDIGO]],'[3]BASE DE RADICACION 2'!$A$2:$A$620,'[3]BASE DE RADICACION 2'!$O$2:$O$620)</f>
        <v>#N/A</v>
      </c>
      <c r="S233" s="78"/>
      <c r="T233" s="24" t="s">
        <v>384</v>
      </c>
    </row>
    <row r="234" spans="2:21" ht="63.75" hidden="1" customHeight="1" x14ac:dyDescent="0.2">
      <c r="B234" s="28" t="s">
        <v>387</v>
      </c>
      <c r="C234" s="22">
        <f>_xlfn.XLOOKUP(T_PA9[[#This Row],[CÓDIGO]],'[2]BASE DE RADICACION 2'!$A$2:$A$668,'[2]BASE DE RADICACION 2'!$B$2:$B$668)</f>
        <v>269</v>
      </c>
      <c r="D234" s="22" t="str">
        <f>_xlfn.XLOOKUP(T_PA9[[#This Row],[CÓDIGO]],'[2]BASE DE RADICACION 2'!$A$2:$A$668,'[2]BASE DE RADICACION 2'!$E$2:$E$668)</f>
        <v>Solicitud Proceso Adquisición de Equipo TapeStation 4150</v>
      </c>
      <c r="E234" s="22">
        <f>_xlfn.XLOOKUP(T_PA9[[#This Row],[CÓDIGO]],'[2]BASE DE RADICACION 2'!$A$2:$A$668,'[2]BASE DE RADICACION 2'!$F$2:$F$668)</f>
        <v>341</v>
      </c>
      <c r="F234" s="29" t="s">
        <v>57</v>
      </c>
      <c r="G234" s="29" t="s">
        <v>383</v>
      </c>
      <c r="H234" s="22" t="str">
        <f>_xlfn.XLOOKUP(T_PA9[[#This Row],[CÓDIGO]],'[2]BASE DE RADICACION 2'!$A$2:$A$668,'[2]BASE DE RADICACION 2'!$M$2:$M$668)</f>
        <v>Adquisición del equipo TapeStation4150 System para el fortalecimiento de la vigilancia molecular de la resistencia a antimaláricos y deleción del gen Pfhrp2 en Colombia, en el marco del acuerdo colaborativo número 263709 5121752 celebrado entre la Universidad de Harvard y el INS identificado con el SIFI No. 341.</v>
      </c>
      <c r="I234" s="35">
        <f>_xlfn.XLOOKUP(T_PA9[[#This Row],[CÓDIGO]],'[2]BASE DE RADICACION 2'!$A$2:$A$668,'[2]BASE DE RADICACION 2'!$C$2:$C$668)</f>
        <v>44943</v>
      </c>
      <c r="J234" s="22" t="s">
        <v>62</v>
      </c>
      <c r="K234" s="22" t="s">
        <v>62</v>
      </c>
      <c r="L234" s="22" t="s">
        <v>126</v>
      </c>
      <c r="M234" s="35">
        <f>_xlfn.XLOOKUP(T_PA9[[#This Row],[CÓDIGO]],'[2]BASE DE RADICACION 2'!$A$2:$A$668,'[2]BASE DE RADICACION 2'!$V$2:$V$668)</f>
        <v>0</v>
      </c>
      <c r="N234" s="22" t="s">
        <v>360</v>
      </c>
      <c r="O234" s="22" t="str">
        <f>_xlfn.XLOOKUP(T_PA9[[#This Row],[CÓDIGO]],'[2]BASE DE RADICACION 2'!$A$2:$A$668,'[2]BASE DE RADICACION 2'!$N$2:$N$668)</f>
        <v>Directa o Exclusividad</v>
      </c>
      <c r="P234" s="78" t="e">
        <f>_xlfn.XLOOKUP(T_PA9[[#This Row],[CÓDIGO]],'[3]BASE DE RADICACION 2'!$A$2:$A$620,'[3]BASE DE RADICACION 2'!$O$2:$O$620)</f>
        <v>#N/A</v>
      </c>
      <c r="Q234" s="78" t="e">
        <f>_xlfn.XLOOKUP(T_PA9[[#This Row],[CÓDIGO]],'[3]BASE DE RADICACION 2'!$A$2:$A$620,'[3]BASE DE RADICACION 2'!$O$2:$O$620)</f>
        <v>#N/A</v>
      </c>
      <c r="R234" s="78" t="e">
        <f>_xlfn.XLOOKUP(T_PA9[[#This Row],[CÓDIGO]],'[3]BASE DE RADICACION 2'!$A$2:$A$620,'[3]BASE DE RADICACION 2'!$O$2:$O$620)</f>
        <v>#N/A</v>
      </c>
      <c r="S234" s="78"/>
      <c r="T234" s="24" t="s">
        <v>384</v>
      </c>
    </row>
    <row r="235" spans="2:21" ht="51" hidden="1" customHeight="1" x14ac:dyDescent="0.2">
      <c r="B235" s="28" t="s">
        <v>388</v>
      </c>
      <c r="C235" s="22">
        <f>_xlfn.XLOOKUP(T_PA9[[#This Row],[CÓDIGO]],'[2]BASE DE RADICACION 2'!$A$2:$A$668,'[2]BASE DE RADICACION 2'!$B$2:$B$668)</f>
        <v>320</v>
      </c>
      <c r="D235" s="22" t="str">
        <f>_xlfn.XLOOKUP(T_PA9[[#This Row],[CÓDIGO]],'[2]BASE DE RADICACION 2'!$A$2:$A$668,'[2]BASE DE RADICACION 2'!$E$2:$E$668)</f>
        <v>Solicitud de contratación Rosa Emilia Palacios Gamboa</v>
      </c>
      <c r="E235" s="22">
        <f>_xlfn.XLOOKUP(T_PA9[[#This Row],[CÓDIGO]],'[2]BASE DE RADICACION 2'!$A$2:$A$668,'[2]BASE DE RADICACION 2'!$F$2:$F$668)</f>
        <v>341</v>
      </c>
      <c r="F235" s="29" t="s">
        <v>57</v>
      </c>
      <c r="G235" s="29" t="s">
        <v>383</v>
      </c>
      <c r="H235" s="22" t="str">
        <f>_xlfn.XLOOKUP(T_PA9[[#This Row],[CÓDIGO]],'[2]BASE DE RADICACION 2'!$A$2:$A$668,'[2]BASE DE RADICACION 2'!$M$2:$M$668)</f>
        <v>Prestar los servicios como microscopista en Quibdó – Chocó para la fase de campo del proyecto “Fortalecimiento de la vigilancia molecular de la resistencia a antimaláricos y deleción del gen Pfhrp2 en Colombia”.</v>
      </c>
      <c r="I235" s="35">
        <f>_xlfn.XLOOKUP(T_PA9[[#This Row],[CÓDIGO]],'[2]BASE DE RADICACION 2'!$A$2:$A$668,'[2]BASE DE RADICACION 2'!$C$2:$C$668)</f>
        <v>44991</v>
      </c>
      <c r="J235" s="22" t="s">
        <v>81</v>
      </c>
      <c r="K235" s="22" t="s">
        <v>81</v>
      </c>
      <c r="L235" s="22" t="s">
        <v>126</v>
      </c>
      <c r="M235" s="35">
        <f>_xlfn.XLOOKUP(T_PA9[[#This Row],[CÓDIGO]],'[2]BASE DE RADICACION 2'!$A$2:$A$668,'[2]BASE DE RADICACION 2'!$V$2:$V$668)</f>
        <v>45000</v>
      </c>
      <c r="N235" s="22" t="s">
        <v>63</v>
      </c>
      <c r="O235" s="22" t="str">
        <f>_xlfn.XLOOKUP(T_PA9[[#This Row],[CÓDIGO]],'[2]BASE DE RADICACION 2'!$A$2:$A$668,'[2]BASE DE RADICACION 2'!$N$2:$N$668)</f>
        <v>Directa prestación de servicios</v>
      </c>
      <c r="P235" s="78" t="e">
        <f>_xlfn.XLOOKUP(T_PA9[[#This Row],[CÓDIGO]],'[3]BASE DE RADICACION 2'!$A$2:$A$620,'[3]BASE DE RADICACION 2'!$O$2:$O$620)</f>
        <v>#N/A</v>
      </c>
      <c r="Q235" s="78" t="e">
        <f>_xlfn.XLOOKUP(T_PA9[[#This Row],[CÓDIGO]],'[3]BASE DE RADICACION 2'!$A$2:$A$620,'[3]BASE DE RADICACION 2'!$O$2:$O$620)</f>
        <v>#N/A</v>
      </c>
      <c r="R235" s="78" t="e">
        <f>_xlfn.XLOOKUP(T_PA9[[#This Row],[CÓDIGO]],'[3]BASE DE RADICACION 2'!$A$2:$A$620,'[3]BASE DE RADICACION 2'!$O$2:$O$620)</f>
        <v>#N/A</v>
      </c>
      <c r="S235" s="78"/>
      <c r="T235" s="24" t="s">
        <v>384</v>
      </c>
    </row>
    <row r="236" spans="2:21" ht="63.75" hidden="1" customHeight="1" x14ac:dyDescent="0.2">
      <c r="B236" s="28" t="s">
        <v>389</v>
      </c>
      <c r="C236" s="22">
        <f>_xlfn.XLOOKUP(T_PA9[[#This Row],[CÓDIGO]],'[2]BASE DE RADICACION 2'!$A$2:$A$668,'[2]BASE DE RADICACION 2'!$B$2:$B$668)</f>
        <v>328</v>
      </c>
      <c r="D236" s="22" t="str">
        <f>_xlfn.XLOOKUP(T_PA9[[#This Row],[CÓDIGO]],'[2]BASE DE RADICACION 2'!$A$2:$A$668,'[2]BASE DE RADICACION 2'!$E$2:$E$668)</f>
        <v>Solicitud de contratación Aravy Geohanna Suarez Jurado</v>
      </c>
      <c r="E236" s="22">
        <f>_xlfn.XLOOKUP(T_PA9[[#This Row],[CÓDIGO]],'[2]BASE DE RADICACION 2'!$A$2:$A$668,'[2]BASE DE RADICACION 2'!$F$2:$F$668)</f>
        <v>341</v>
      </c>
      <c r="F236" s="29" t="s">
        <v>57</v>
      </c>
      <c r="G236" s="29" t="s">
        <v>383</v>
      </c>
      <c r="H236" s="22" t="str">
        <f>_xlfn.XLOOKUP(T_PA9[[#This Row],[CÓDIGO]],'[2]BASE DE RADICACION 2'!$A$2:$A$668,'[2]BASE DE RADICACION 2'!$M$2:$M$668)</f>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v>
      </c>
      <c r="I236" s="35">
        <f>_xlfn.XLOOKUP(T_PA9[[#This Row],[CÓDIGO]],'[2]BASE DE RADICACION 2'!$A$2:$A$668,'[2]BASE DE RADICACION 2'!$C$2:$C$668)</f>
        <v>45019</v>
      </c>
      <c r="J236" s="22" t="s">
        <v>137</v>
      </c>
      <c r="K236" s="22" t="s">
        <v>137</v>
      </c>
      <c r="L236" s="22" t="s">
        <v>126</v>
      </c>
      <c r="M236" s="35">
        <f>_xlfn.XLOOKUP(T_PA9[[#This Row],[CÓDIGO]],'[2]BASE DE RADICACION 2'!$A$2:$A$668,'[2]BASE DE RADICACION 2'!$V$2:$V$668)</f>
        <v>45076</v>
      </c>
      <c r="N236" s="22" t="s">
        <v>63</v>
      </c>
      <c r="O236" s="22" t="str">
        <f>_xlfn.XLOOKUP(T_PA9[[#This Row],[CÓDIGO]],'[2]BASE DE RADICACION 2'!$A$2:$A$668,'[2]BASE DE RADICACION 2'!$N$2:$N$668)</f>
        <v>Directa prestación de servicios</v>
      </c>
      <c r="P236" s="78" t="e">
        <f>_xlfn.XLOOKUP(T_PA9[[#This Row],[CÓDIGO]],'[3]BASE DE RADICACION 2'!$A$2:$A$620,'[3]BASE DE RADICACION 2'!$O$2:$O$620)</f>
        <v>#N/A</v>
      </c>
      <c r="Q236" s="78" t="e">
        <f>_xlfn.XLOOKUP(T_PA9[[#This Row],[CÓDIGO]],'[3]BASE DE RADICACION 2'!$A$2:$A$620,'[3]BASE DE RADICACION 2'!$O$2:$O$620)</f>
        <v>#N/A</v>
      </c>
      <c r="R236" s="78" t="e">
        <f>_xlfn.XLOOKUP(T_PA9[[#This Row],[CÓDIGO]],'[3]BASE DE RADICACION 2'!$A$2:$A$620,'[3]BASE DE RADICACION 2'!$O$2:$O$620)</f>
        <v>#N/A</v>
      </c>
      <c r="S236" s="78" t="e">
        <f>_xlfn.XLOOKUP(T_PA9[[#This Row],[CÓDIGO]],'[3]BASE DE RADICACION 2'!$A$2:$A$627,'[3]BASE DE RADICACION 2'!$W$2:$W$627)</f>
        <v>#N/A</v>
      </c>
      <c r="T236" s="24" t="s">
        <v>384</v>
      </c>
    </row>
    <row r="237" spans="2:21" ht="63.75" hidden="1" customHeight="1" x14ac:dyDescent="0.2">
      <c r="B237" s="28" t="s">
        <v>390</v>
      </c>
      <c r="C237" s="22" t="str">
        <f>_xlfn.XLOOKUP(T_PA9[[#This Row],[CÓDIGO]],'[2]BASE DE RADICACION 2'!$A$2:$A$668,'[2]BASE DE RADICACION 2'!$B$2:$B$668)</f>
        <v>348-8</v>
      </c>
      <c r="D237" s="22" t="str">
        <f>_xlfn.XLOOKUP(T_PA9[[#This Row],[CÓDIGO]],'[2]BASE DE RADICACION 2'!$A$2:$A$668,'[2]BASE DE RADICACION 2'!$E$2:$E$668)</f>
        <v>QUIMITRONICA SAS Solicitud adquisición de Insumos y Reactivos seminario Universidad Harvard</v>
      </c>
      <c r="E237" s="22">
        <f>_xlfn.XLOOKUP(T_PA9[[#This Row],[CÓDIGO]],'[2]BASE DE RADICACION 2'!$A$2:$A$668,'[2]BASE DE RADICACION 2'!$F$2:$F$668)</f>
        <v>341</v>
      </c>
      <c r="F237" s="29" t="s">
        <v>57</v>
      </c>
      <c r="G237" s="29" t="s">
        <v>383</v>
      </c>
      <c r="H237" s="22" t="str">
        <f>_xlfn.XLOOKUP(T_PA9[[#This Row],[CÓDIGO]],'[2]BASE DE RADICACION 2'!$A$2:$A$668,'[2]BASE DE RADICACION 2'!$M$2:$M$668)</f>
        <v>Adquisición de Insumos y Reactivos necesarios para el desarrollo del Curso Taller que realizara la universidad Harvard en las Instalaciones del laboratorio de parasitología del instituto Nacional de Salud.</v>
      </c>
      <c r="I237" s="35">
        <f>_xlfn.XLOOKUP(T_PA9[[#This Row],[CÓDIGO]],'[2]BASE DE RADICACION 2'!$A$2:$A$668,'[2]BASE DE RADICACION 2'!$C$2:$C$668)</f>
        <v>45040</v>
      </c>
      <c r="J237" s="22" t="s">
        <v>137</v>
      </c>
      <c r="K237" s="22" t="s">
        <v>137</v>
      </c>
      <c r="L237" s="22" t="s">
        <v>126</v>
      </c>
      <c r="M237" s="35">
        <f>_xlfn.XLOOKUP(T_PA9[[#This Row],[CÓDIGO]],'[2]BASE DE RADICACION 2'!$A$2:$A$668,'[2]BASE DE RADICACION 2'!$V$2:$V$668)</f>
        <v>45103</v>
      </c>
      <c r="N237" s="22" t="s">
        <v>82</v>
      </c>
      <c r="O237" s="22" t="str">
        <f>_xlfn.XLOOKUP(T_PA9[[#This Row],[CÓDIGO]],'[2]BASE DE RADICACION 2'!$A$2:$A$668,'[2]BASE DE RADICACION 2'!$N$2:$N$668)</f>
        <v>Directa por Ciencia y Tecnología</v>
      </c>
      <c r="P237" s="78" t="e">
        <f>_xlfn.XLOOKUP(T_PA9[[#This Row],[CÓDIGO]],'[3]BASE DE RADICACION 2'!$A$2:$A$620,'[3]BASE DE RADICACION 2'!$O$2:$O$620)</f>
        <v>#N/A</v>
      </c>
      <c r="Q237" s="78" t="e">
        <f>_xlfn.XLOOKUP(T_PA9[[#This Row],[CÓDIGO]],'[3]BASE DE RADICACION 2'!$A$2:$A$620,'[3]BASE DE RADICACION 2'!$O$2:$O$620)</f>
        <v>#N/A</v>
      </c>
      <c r="R237" s="78" t="e">
        <f>_xlfn.XLOOKUP(T_PA9[[#This Row],[CÓDIGO]],'[3]BASE DE RADICACION 2'!$A$2:$A$620,'[3]BASE DE RADICACION 2'!$O$2:$O$620)</f>
        <v>#N/A</v>
      </c>
      <c r="S237" s="78"/>
      <c r="T237" s="24" t="s">
        <v>384</v>
      </c>
    </row>
    <row r="238" spans="2:21" s="83" customFormat="1" ht="114.75" hidden="1" customHeight="1" x14ac:dyDescent="0.2">
      <c r="B238" s="23" t="s">
        <v>391</v>
      </c>
      <c r="C238" s="23">
        <f>_xlfn.XLOOKUP(T_PA9[[#This Row],[CÓDIGO]],'[2]BASE DE RADICACION 2'!$A$2:$A$668,'[2]BASE DE RADICACION 2'!$B$2:$B$668)</f>
        <v>436</v>
      </c>
      <c r="D238" s="23" t="str">
        <f>_xlfn.XLOOKUP(T_PA9[[#This Row],[CÓDIGO]],'[2]BASE DE RADICACION 2'!$A$2:$A$668,'[2]BASE DE RADICACION 2'!$E$2:$E$668)</f>
        <v>Solicitud proceso invitación cuantía menor - Papelería</v>
      </c>
      <c r="E238" s="23">
        <f>_xlfn.XLOOKUP(T_PA9[[#This Row],[CÓDIGO]],'[2]BASE DE RADICACION 2'!$A$2:$A$668,'[2]BASE DE RADICACION 2'!$F$2:$F$668)</f>
        <v>341</v>
      </c>
      <c r="F238" s="39" t="s">
        <v>57</v>
      </c>
      <c r="G238" s="39" t="s">
        <v>383</v>
      </c>
      <c r="H238" s="23" t="str">
        <f>_xlfn.XLOOKUP(T_PA9[[#This Row],[CÓDIGO]],'[2]BASE DE RADICACION 2'!$A$2:$A$668,'[2]BASE DE RADICACION 2'!$M$2:$M$668)</f>
        <v>Adquirir elementos de oficina y papelería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
      <c r="I238" s="61">
        <f>_xlfn.XLOOKUP(T_PA9[[#This Row],[CÓDIGO]],'[2]BASE DE RADICACION 2'!$A$2:$A$668,'[2]BASE DE RADICACION 2'!$C$2:$C$668)</f>
        <v>45132</v>
      </c>
      <c r="J238" s="23" t="s">
        <v>146</v>
      </c>
      <c r="K238" s="23" t="s">
        <v>146</v>
      </c>
      <c r="L238" s="23" t="s">
        <v>149</v>
      </c>
      <c r="M238" s="61">
        <f>_xlfn.XLOOKUP(T_PA9[[#This Row],[CÓDIGO]],'[2]BASE DE RADICACION 2'!$A$2:$A$668,'[2]BASE DE RADICACION 2'!$V$2:$V$668)</f>
        <v>0</v>
      </c>
      <c r="N238" s="23" t="s">
        <v>193</v>
      </c>
      <c r="O238" s="23" t="str">
        <f>_xlfn.XLOOKUP(T_PA9[[#This Row],[CÓDIGO]],'[2]BASE DE RADICACION 2'!$A$2:$A$668,'[2]BASE DE RADICACION 2'!$N$2:$N$668)</f>
        <v>Invitación Cuantía Inferior (50)</v>
      </c>
      <c r="P238" s="80" t="e">
        <f>_xlfn.XLOOKUP(T_PA9[[#This Row],[CÓDIGO]],'[3]BASE DE RADICACION 2'!$A$2:$A$620,'[3]BASE DE RADICACION 2'!$O$2:$O$620)</f>
        <v>#N/A</v>
      </c>
      <c r="Q238" s="80" t="e">
        <f>_xlfn.XLOOKUP(T_PA9[[#This Row],[CÓDIGO]],'[3]BASE DE RADICACION 2'!$A$2:$A$620,'[3]BASE DE RADICACION 2'!$O$2:$O$620)</f>
        <v>#N/A</v>
      </c>
      <c r="R238" s="80" t="s">
        <v>150</v>
      </c>
      <c r="S238" s="80" t="e">
        <f>_xlfn.XLOOKUP(T_PA9[[#This Row],[CÓDIGO]],'[3]BASE DE RADICACION 2'!$A$2:$A$627,'[3]BASE DE RADICACION 2'!$W$2:$W$627)</f>
        <v>#N/A</v>
      </c>
      <c r="T238" s="38" t="s">
        <v>384</v>
      </c>
    </row>
    <row r="239" spans="2:21" ht="51" hidden="1" customHeight="1" x14ac:dyDescent="0.2">
      <c r="B239" s="28" t="s">
        <v>392</v>
      </c>
      <c r="C239" s="22">
        <f>_xlfn.XLOOKUP(T_PA9[[#This Row],[CÓDIGO]],'[2]BASE DE RADICACION 2'!$A$2:$A$668,'[2]BASE DE RADICACION 2'!$B$2:$B$668)</f>
        <v>443</v>
      </c>
      <c r="D239" s="22" t="str">
        <f>_xlfn.XLOOKUP(T_PA9[[#This Row],[CÓDIGO]],'[2]BASE DE RADICACION 2'!$A$2:$A$668,'[2]BASE DE RADICACION 2'!$E$2:$E$668)</f>
        <v>Solicitud proceso invitación cuantía menor - Licencia</v>
      </c>
      <c r="E239" s="22" t="str">
        <f>_xlfn.XLOOKUP(T_PA9[[#This Row],[CÓDIGO]],'[2]BASE DE RADICACION 2'!$A$2:$A$668,'[2]BASE DE RADICACION 2'!$F$2:$F$668)</f>
        <v>341-377</v>
      </c>
      <c r="F239" s="29" t="s">
        <v>57</v>
      </c>
      <c r="G239" s="29" t="s">
        <v>383</v>
      </c>
      <c r="H239" s="22" t="str">
        <f>_xlfn.XLOOKUP(T_PA9[[#This Row],[CÓDIGO]],'[2]BASE DE RADICACION 2'!$A$2:$A$668,'[2]BASE DE RADICACION 2'!$M$2:$M$668)</f>
        <v>Adquirir la suscripción de la licencia Geneious Prime para el Instituto Nacional de Salud necesarios en cumplimiento de los objetivos del proyecto "Fortalecimiento de la Vigilancia molecular de la resistencia a antimaláricos y deleción del gen PfhrP2 en Colombia".</v>
      </c>
      <c r="I239" s="35">
        <f>_xlfn.XLOOKUP(T_PA9[[#This Row],[CÓDIGO]],'[2]BASE DE RADICACION 2'!$A$2:$A$668,'[2]BASE DE RADICACION 2'!$C$2:$C$668)</f>
        <v>45141</v>
      </c>
      <c r="J239" s="22" t="s">
        <v>195</v>
      </c>
      <c r="K239" s="22" t="s">
        <v>195</v>
      </c>
      <c r="L239" s="22" t="s">
        <v>126</v>
      </c>
      <c r="M239" s="35">
        <f>_xlfn.XLOOKUP(T_PA9[[#This Row],[CÓDIGO]],'[2]BASE DE RADICACION 2'!$A$2:$A$668,'[2]BASE DE RADICACION 2'!$V$2:$V$668)</f>
        <v>45272</v>
      </c>
      <c r="N239" s="22" t="s">
        <v>193</v>
      </c>
      <c r="O239" s="22" t="str">
        <f>_xlfn.XLOOKUP(T_PA9[[#This Row],[CÓDIGO]],'[2]BASE DE RADICACION 2'!$A$2:$A$668,'[2]BASE DE RADICACION 2'!$N$2:$N$668)</f>
        <v>Invitación Cuantía Inferior (50)</v>
      </c>
      <c r="P239" s="78" t="e">
        <f>_xlfn.XLOOKUP(T_PA9[[#This Row],[CÓDIGO]],'[3]BASE DE RADICACION 2'!$A$2:$A$620,'[3]BASE DE RADICACION 2'!$O$2:$O$620)</f>
        <v>#N/A</v>
      </c>
      <c r="Q239" s="78" t="e">
        <f>_xlfn.XLOOKUP(T_PA9[[#This Row],[CÓDIGO]],'[3]BASE DE RADICACION 2'!$A$2:$A$620,'[3]BASE DE RADICACION 2'!$O$2:$O$620)</f>
        <v>#N/A</v>
      </c>
      <c r="R239" s="78" t="e">
        <f>_xlfn.XLOOKUP(T_PA9[[#This Row],[CÓDIGO]],'[3]BASE DE RADICACION 2'!$A$2:$A$620,'[3]BASE DE RADICACION 2'!$O$2:$O$620)</f>
        <v>#N/A</v>
      </c>
      <c r="S239" s="78"/>
      <c r="T239" s="24" t="s">
        <v>384</v>
      </c>
    </row>
    <row r="240" spans="2:21" ht="89.25" hidden="1" customHeight="1" x14ac:dyDescent="0.2">
      <c r="B240" s="28" t="s">
        <v>393</v>
      </c>
      <c r="C240" s="22">
        <f>_xlfn.XLOOKUP(T_PA9[[#This Row],[CÓDIGO]],'[2]BASE DE RADICACION 2'!$A$2:$A$668,'[2]BASE DE RADICACION 2'!$B$2:$B$668)</f>
        <v>461</v>
      </c>
      <c r="D240" s="22" t="str">
        <f>_xlfn.XLOOKUP(T_PA9[[#This Row],[CÓDIGO]],'[2]BASE DE RADICACION 2'!$A$2:$A$668,'[2]BASE DE RADICACION 2'!$E$2:$E$668)</f>
        <v>Solicitud de contratación Jesika Eliset Duarte Vega</v>
      </c>
      <c r="E240" s="22">
        <f>_xlfn.XLOOKUP(T_PA9[[#This Row],[CÓDIGO]],'[2]BASE DE RADICACION 2'!$A$2:$A$668,'[2]BASE DE RADICACION 2'!$F$2:$F$668)</f>
        <v>341</v>
      </c>
      <c r="F240" s="29" t="s">
        <v>57</v>
      </c>
      <c r="G240" s="29" t="s">
        <v>383</v>
      </c>
      <c r="H240" s="22" t="str">
        <f>_xlfn.XLOOKUP(T_PA9[[#This Row],[CÓDIGO]],'[2]BASE DE RADICACION 2'!$A$2:$A$668,'[2]BASE DE RADICACION 2'!$M$2:$M$668)</f>
        <v>Prestar servicios profesionales para apoyar labores administrativas y contables relacionadas con la gestión de pagos y demás tareas que incluyen proyección de informes financieros y publicación de documentos en el marco de la ejecución de los proyectos que integran el Patrimonio Autónomo Fondo Especial para las investigaciones del INS, especialmente lo relacionado con el convenio número 263709-5121752 firmado entre la Universidad de Harvard y el Instituto Nacional de Salud.</v>
      </c>
      <c r="I240" s="35">
        <f>_xlfn.XLOOKUP(T_PA9[[#This Row],[CÓDIGO]],'[2]BASE DE RADICACION 2'!$A$2:$A$668,'[2]BASE DE RADICACION 2'!$C$2:$C$668)</f>
        <v>45168</v>
      </c>
      <c r="J240" s="22" t="s">
        <v>195</v>
      </c>
      <c r="K240" s="22" t="s">
        <v>195</v>
      </c>
      <c r="L240" s="22" t="s">
        <v>126</v>
      </c>
      <c r="M240" s="35">
        <f>_xlfn.XLOOKUP(T_PA9[[#This Row],[CÓDIGO]],'[2]BASE DE RADICACION 2'!$A$2:$A$668,'[2]BASE DE RADICACION 2'!$V$2:$V$668)</f>
        <v>45184</v>
      </c>
      <c r="N240" s="22" t="s">
        <v>63</v>
      </c>
      <c r="O240" s="22" t="str">
        <f>_xlfn.XLOOKUP(T_PA9[[#This Row],[CÓDIGO]],'[2]BASE DE RADICACION 2'!$A$2:$A$668,'[2]BASE DE RADICACION 2'!$N$2:$N$668)</f>
        <v>Directa prestación de servicios</v>
      </c>
      <c r="P240" s="78" t="e">
        <f>_xlfn.XLOOKUP(T_PA9[[#This Row],[CÓDIGO]],'[3]BASE DE RADICACION 2'!$A$2:$A$620,'[3]BASE DE RADICACION 2'!$O$2:$O$620)</f>
        <v>#N/A</v>
      </c>
      <c r="Q240" s="78" t="e">
        <f>_xlfn.XLOOKUP(T_PA9[[#This Row],[CÓDIGO]],'[3]BASE DE RADICACION 2'!$A$2:$A$620,'[3]BASE DE RADICACION 2'!$O$2:$O$620)</f>
        <v>#N/A</v>
      </c>
      <c r="R240" s="78" t="e">
        <f>_xlfn.XLOOKUP(T_PA9[[#This Row],[CÓDIGO]],'[3]BASE DE RADICACION 2'!$A$2:$A$620,'[3]BASE DE RADICACION 2'!$O$2:$O$620)</f>
        <v>#N/A</v>
      </c>
      <c r="S240" s="78"/>
      <c r="T240" s="24" t="s">
        <v>384</v>
      </c>
    </row>
    <row r="241" spans="2:20" ht="139.5" hidden="1" customHeight="1" x14ac:dyDescent="0.2">
      <c r="B241" s="28" t="s">
        <v>394</v>
      </c>
      <c r="C241" s="22">
        <f>_xlfn.XLOOKUP(T_PA9[[#This Row],[CÓDIGO]],'[2]BASE DE RADICACION 2'!$A$2:$A$668,'[2]BASE DE RADICACION 2'!$B$2:$B$668)</f>
        <v>466</v>
      </c>
      <c r="D241" s="22" t="str">
        <f>_xlfn.XLOOKUP(T_PA9[[#This Row],[CÓDIGO]],'[2]BASE DE RADICACION 2'!$A$2:$A$668,'[2]BASE DE RADICACION 2'!$E$2:$E$668)</f>
        <v>Solicitud de Transacción contrato FEI-INS 074-2023 - COMERCIALIZADORA CB MEDICAL SAS</v>
      </c>
      <c r="E241" s="22">
        <f>_xlfn.XLOOKUP(T_PA9[[#This Row],[CÓDIGO]],'[2]BASE DE RADICACION 2'!$A$2:$A$668,'[2]BASE DE RADICACION 2'!$F$2:$F$668)</f>
        <v>341</v>
      </c>
      <c r="F241" s="29" t="s">
        <v>57</v>
      </c>
      <c r="G241" s="29" t="s">
        <v>383</v>
      </c>
      <c r="H241" s="22" t="str">
        <f>_xlfn.XLOOKUP(T_PA9[[#This Row],[CÓDIGO]],'[2]BASE DE RADICACION 2'!$A$2:$A$668,'[2]BASE DE RADICACION 2'!$M$2:$M$668)</f>
        <v xml:space="preserve">El presente contrato de transacción tiene como finalidad solucionar de forma ágil, rápida y directa las controversias surgidas con ocasión de la ejecución del Contrato de Compraventa N° FEI-INS-074-2023, cuyo objeto consiste en: “Adquisición en favor del Instituto Nacional de Salud, de insumos y reactivos necesarios para la toma de muestras de pacientes con malaria en campo en los departamentos de Tumaco y Chocó por el Laboratorio de parasitología, en el marco del proyecto “fortalecimiento de la vigilancia molecular de la resistencia a antimaláricos y deleción del gen PfhrP2 en Colombia”, en consecuencia, el INSTITUTO y el CONTRATISTA mediante concesiones recíprocas finalizan en forma definitiva  y precaven cualquier conflicto que pueda existir o surja con ocasión de las diferencias y/o presunto incumplimiento relacionado con la ejecución de dicha orden. </v>
      </c>
      <c r="I241" s="35">
        <f>_xlfn.XLOOKUP(T_PA9[[#This Row],[CÓDIGO]],'[2]BASE DE RADICACION 2'!$A$2:$A$668,'[2]BASE DE RADICACION 2'!$C$2:$C$668)</f>
        <v>45170</v>
      </c>
      <c r="J241" s="22" t="s">
        <v>148</v>
      </c>
      <c r="K241" s="22" t="s">
        <v>148</v>
      </c>
      <c r="L241" s="22" t="s">
        <v>126</v>
      </c>
      <c r="M241" s="35">
        <f>_xlfn.XLOOKUP(T_PA9[[#This Row],[CÓDIGO]],'[2]BASE DE RADICACION 2'!$A$2:$A$668,'[2]BASE DE RADICACION 2'!$V$2:$V$668)</f>
        <v>45173</v>
      </c>
      <c r="N241" s="22" t="s">
        <v>164</v>
      </c>
      <c r="O241" s="22" t="str">
        <f>_xlfn.XLOOKUP(T_PA9[[#This Row],[CÓDIGO]],'[2]BASE DE RADICACION 2'!$A$2:$A$668,'[2]BASE DE RADICACION 2'!$N$2:$N$668)</f>
        <v>Transacción</v>
      </c>
      <c r="P241" s="78" t="e">
        <f>_xlfn.XLOOKUP(T_PA9[[#This Row],[CÓDIGO]],'[3]BASE DE RADICACION 2'!$A$2:$A$620,'[3]BASE DE RADICACION 2'!$O$2:$O$620)</f>
        <v>#N/A</v>
      </c>
      <c r="Q241" s="78" t="e">
        <f>_xlfn.XLOOKUP(T_PA9[[#This Row],[CÓDIGO]],'[3]BASE DE RADICACION 2'!$A$2:$A$620,'[3]BASE DE RADICACION 2'!$O$2:$O$620)</f>
        <v>#N/A</v>
      </c>
      <c r="R241" s="78" t="e">
        <f>_xlfn.XLOOKUP(T_PA9[[#This Row],[CÓDIGO]],'[3]BASE DE RADICACION 2'!$A$2:$A$620,'[3]BASE DE RADICACION 2'!$O$2:$O$620)</f>
        <v>#N/A</v>
      </c>
      <c r="S241" s="78" t="e">
        <f>_xlfn.XLOOKUP(T_PA9[[#This Row],[CÓDIGO]],'[3]BASE DE RADICACION 2'!$A$2:$A$627,'[3]BASE DE RADICACION 2'!$W$2:$W$627)</f>
        <v>#N/A</v>
      </c>
      <c r="T241" s="24" t="s">
        <v>384</v>
      </c>
    </row>
    <row r="242" spans="2:20" ht="63.75" hidden="1" customHeight="1" x14ac:dyDescent="0.2">
      <c r="B242" s="28" t="s">
        <v>395</v>
      </c>
      <c r="C242" s="22">
        <f>_xlfn.XLOOKUP(T_PA9[[#This Row],[CÓDIGO]],'[2]BASE DE RADICACION 2'!$A$2:$A$668,'[2]BASE DE RADICACION 2'!$B$2:$B$668)</f>
        <v>514</v>
      </c>
      <c r="D242" s="22" t="str">
        <f>_xlfn.XLOOKUP(T_PA9[[#This Row],[CÓDIGO]],'[2]BASE DE RADICACION 2'!$A$2:$A$668,'[2]BASE DE RADICACION 2'!$E$2:$E$668)</f>
        <v>Solicitud de contratación Aravy Geohanna Suarez Jurado</v>
      </c>
      <c r="E242" s="22">
        <f>_xlfn.XLOOKUP(T_PA9[[#This Row],[CÓDIGO]],'[2]BASE DE RADICACION 2'!$A$2:$A$668,'[2]BASE DE RADICACION 2'!$F$2:$F$668)</f>
        <v>341</v>
      </c>
      <c r="F242" s="29" t="s">
        <v>57</v>
      </c>
      <c r="G242" s="29" t="s">
        <v>383</v>
      </c>
      <c r="H242" s="22" t="str">
        <f>_xlfn.XLOOKUP(T_PA9[[#This Row],[CÓDIGO]],'[2]BASE DE RADICACION 2'!$A$2:$A$668,'[2]BASE DE RADICACION 2'!$M$2:$M$668)</f>
        <v>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v>
      </c>
      <c r="I242" s="35">
        <f>_xlfn.XLOOKUP(T_PA9[[#This Row],[CÓDIGO]],'[2]BASE DE RADICACION 2'!$A$2:$A$668,'[2]BASE DE RADICACION 2'!$C$2:$C$668)</f>
        <v>45210</v>
      </c>
      <c r="J242" s="22" t="s">
        <v>152</v>
      </c>
      <c r="K242" s="22" t="s">
        <v>152</v>
      </c>
      <c r="L242" s="22" t="s">
        <v>126</v>
      </c>
      <c r="M242" s="35">
        <f>_xlfn.XLOOKUP(T_PA9[[#This Row],[CÓDIGO]],'[2]BASE DE RADICACION 2'!$A$2:$A$668,'[2]BASE DE RADICACION 2'!$V$2:$V$668)</f>
        <v>45231</v>
      </c>
      <c r="N242" s="22" t="s">
        <v>63</v>
      </c>
      <c r="O242" s="22" t="str">
        <f>_xlfn.XLOOKUP(T_PA9[[#This Row],[CÓDIGO]],'[2]BASE DE RADICACION 2'!$A$2:$A$668,'[2]BASE DE RADICACION 2'!$N$2:$N$668)</f>
        <v>Directa prestación de servicios</v>
      </c>
      <c r="P242" s="78" t="e">
        <f>_xlfn.XLOOKUP(T_PA9[[#This Row],[CÓDIGO]],'[3]BASE DE RADICACION 2'!$A$2:$A$620,'[3]BASE DE RADICACION 2'!$O$2:$O$620)</f>
        <v>#N/A</v>
      </c>
      <c r="Q242" s="78" t="e">
        <f>_xlfn.XLOOKUP(T_PA9[[#This Row],[CÓDIGO]],'[3]BASE DE RADICACION 2'!$A$2:$A$620,'[3]BASE DE RADICACION 2'!$O$2:$O$620)</f>
        <v>#N/A</v>
      </c>
      <c r="R242" s="78" t="e">
        <f>_xlfn.XLOOKUP(T_PA9[[#This Row],[CÓDIGO]],'[3]BASE DE RADICACION 2'!$A$2:$A$620,'[3]BASE DE RADICACION 2'!$O$2:$O$620)</f>
        <v>#N/A</v>
      </c>
      <c r="S242" s="78"/>
      <c r="T242" s="24" t="s">
        <v>384</v>
      </c>
    </row>
    <row r="243" spans="2:20" ht="76.5" hidden="1" customHeight="1" x14ac:dyDescent="0.2">
      <c r="B243" s="28" t="s">
        <v>396</v>
      </c>
      <c r="C243" s="22" t="str">
        <f>_xlfn.XLOOKUP(T_PA9[[#This Row],[CÓDIGO]],'[2]BASE DE RADICACION 2'!$A$2:$A$668,'[2]BASE DE RADICACION 2'!$B$2:$B$668)</f>
        <v>533-2</v>
      </c>
      <c r="D243" s="22" t="str">
        <f>_xlfn.XLOOKUP(T_PA9[[#This Row],[CÓDIGO]],'[2]BASE DE RADICACION 2'!$A$2:$A$668,'[2]BASE DE RADICACION 2'!$E$2:$E$668)</f>
        <v>Solicitud proceso invitación cuantía menor - Adquisición reactivos para fortalecimiento de la vigilancia molecular</v>
      </c>
      <c r="E243" s="22" t="str">
        <f>_xlfn.XLOOKUP(T_PA9[[#This Row],[CÓDIGO]],'[2]BASE DE RADICACION 2'!$A$2:$A$668,'[2]BASE DE RADICACION 2'!$F$2:$F$668)</f>
        <v>341 - 377</v>
      </c>
      <c r="F243" s="29" t="s">
        <v>57</v>
      </c>
      <c r="G243" s="29" t="s">
        <v>383</v>
      </c>
      <c r="H243" s="22" t="str">
        <f>_xlfn.XLOOKUP(T_PA9[[#This Row],[CÓDIGO]],'[2]BASE DE RADICACION 2'!$A$2:$A$668,'[2]BASE DE RADICACION 2'!$M$2:$M$668)</f>
        <v>Adquirir reactivos necesarios para continuar el desarrollo del proyecto “Fortalecimiento de la Vigilancia molecular de la resistencia a antimaláricos y delecion del gen PfhrP2 en Colombia”.</v>
      </c>
      <c r="I243" s="35">
        <f>_xlfn.XLOOKUP(T_PA9[[#This Row],[CÓDIGO]],'[2]BASE DE RADICACION 2'!$A$2:$A$668,'[2]BASE DE RADICACION 2'!$C$2:$C$668)</f>
        <v>45237</v>
      </c>
      <c r="J243" s="22" t="s">
        <v>156</v>
      </c>
      <c r="K243" s="22" t="s">
        <v>156</v>
      </c>
      <c r="L243" s="22" t="s">
        <v>157</v>
      </c>
      <c r="M243" s="35">
        <f>_xlfn.XLOOKUP(T_PA9[[#This Row],[CÓDIGO]],'[2]BASE DE RADICACION 2'!$A$2:$A$668,'[2]BASE DE RADICACION 2'!$V$2:$V$668)</f>
        <v>45309</v>
      </c>
      <c r="N243" s="22" t="s">
        <v>193</v>
      </c>
      <c r="O243" s="22" t="str">
        <f>_xlfn.XLOOKUP(T_PA9[[#This Row],[CÓDIGO]],'[2]BASE DE RADICACION 2'!$A$2:$A$668,'[2]BASE DE RADICACION 2'!$N$2:$N$668)</f>
        <v>Invitación Cuantía Inferior (50)</v>
      </c>
      <c r="P243" s="78" t="e">
        <f>_xlfn.XLOOKUP(T_PA9[[#This Row],[CÓDIGO]],'[3]BASE DE RADICACION 2'!$A$2:$A$620,'[3]BASE DE RADICACION 2'!$O$2:$O$620)</f>
        <v>#N/A</v>
      </c>
      <c r="Q243" s="78" t="e">
        <f>_xlfn.XLOOKUP(T_PA9[[#This Row],[CÓDIGO]],'[3]BASE DE RADICACION 2'!$A$2:$A$620,'[3]BASE DE RADICACION 2'!$O$2:$O$620)</f>
        <v>#N/A</v>
      </c>
      <c r="R243" s="78" t="s">
        <v>150</v>
      </c>
      <c r="S243" s="78"/>
      <c r="T243" s="24" t="s">
        <v>384</v>
      </c>
    </row>
    <row r="244" spans="2:20" ht="114.75" hidden="1" customHeight="1" x14ac:dyDescent="0.2">
      <c r="B244" s="28" t="s">
        <v>397</v>
      </c>
      <c r="C244" s="22">
        <f>_xlfn.XLOOKUP(T_PA9[[#This Row],[CÓDIGO]],'[2]BASE DE RADICACION 2'!$A$2:$A$668,'[2]BASE DE RADICACION 2'!$B$2:$B$668)</f>
        <v>515</v>
      </c>
      <c r="D244" s="22" t="str">
        <f>_xlfn.XLOOKUP(T_PA9[[#This Row],[CÓDIGO]],'[2]BASE DE RADICACION 2'!$A$2:$A$668,'[2]BASE DE RADICACION 2'!$E$2:$E$668)</f>
        <v>Solicitud proceso invitación cuantía menor - Adquirir refrigerador/congelador</v>
      </c>
      <c r="E244" s="22" t="str">
        <f>_xlfn.XLOOKUP(T_PA9[[#This Row],[CÓDIGO]],'[2]BASE DE RADICACION 2'!$A$2:$A$668,'[2]BASE DE RADICACION 2'!$F$2:$F$668)</f>
        <v>344|341|339</v>
      </c>
      <c r="F244" s="29" t="s">
        <v>57</v>
      </c>
      <c r="G244" s="29" t="s">
        <v>383</v>
      </c>
      <c r="H244" s="22" t="str">
        <f>_xlfn.XLOOKUP(T_PA9[[#This Row],[CÓDIGO]],'[2]BASE DE RADICACION 2'!$A$2:$A$668,'[2]BASE DE RADICACION 2'!$M$2:$M$668)</f>
        <v>Adquirir elementos de oficina y papelería necesarios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
      <c r="I244" s="35">
        <f>_xlfn.XLOOKUP(T_PA9[[#This Row],[CÓDIGO]],'[2]BASE DE RADICACION 2'!$A$2:$A$668,'[2]BASE DE RADICACION 2'!$C$2:$C$668)</f>
        <v>45212</v>
      </c>
      <c r="J244" s="22" t="s">
        <v>152</v>
      </c>
      <c r="K244" s="22" t="s">
        <v>152</v>
      </c>
      <c r="L244" s="22" t="s">
        <v>126</v>
      </c>
      <c r="M244" s="35">
        <f>_xlfn.XLOOKUP(T_PA9[[#This Row],[CÓDIGO]],'[2]BASE DE RADICACION 2'!$A$2:$A$668,'[2]BASE DE RADICACION 2'!$V$2:$V$668)</f>
        <v>45272</v>
      </c>
      <c r="N244" s="22" t="s">
        <v>193</v>
      </c>
      <c r="O244" s="22" t="str">
        <f>_xlfn.XLOOKUP(T_PA9[[#This Row],[CÓDIGO]],'[2]BASE DE RADICACION 2'!$A$2:$A$668,'[2]BASE DE RADICACION 2'!$N$2:$N$668)</f>
        <v>Invitación Cuantía Inferior (50)</v>
      </c>
      <c r="P244" s="78" t="e">
        <f>_xlfn.XLOOKUP(T_PA9[[#This Row],[CÓDIGO]],'[3]BASE DE RADICACION 2'!$A$2:$A$620,'[3]BASE DE RADICACION 2'!$O$2:$O$620)</f>
        <v>#N/A</v>
      </c>
      <c r="Q244" s="78" t="e">
        <f>_xlfn.XLOOKUP(T_PA9[[#This Row],[CÓDIGO]],'[3]BASE DE RADICACION 2'!$A$2:$A$620,'[3]BASE DE RADICACION 2'!$O$2:$O$620)</f>
        <v>#N/A</v>
      </c>
      <c r="R244" s="78">
        <v>2397064.6</v>
      </c>
      <c r="S244" s="78"/>
      <c r="T244" s="24" t="s">
        <v>384</v>
      </c>
    </row>
    <row r="245" spans="2:20" ht="46.5" customHeight="1" x14ac:dyDescent="0.2">
      <c r="B245" s="28" t="s">
        <v>509</v>
      </c>
      <c r="C245" s="22">
        <f>_xlfn.XLOOKUP(T_PA9[[#This Row],[CÓDIGO]],'[2]BASE DE RADICACION 2'!$A$2:$A$668,'[2]BASE DE RADICACION 2'!$B$2:$B$668)</f>
        <v>569</v>
      </c>
      <c r="D245" s="22" t="str">
        <f>_xlfn.XLOOKUP(T_PA9[[#This Row],[CÓDIGO]],'[2]BASE DE RADICACION 2'!$A$2:$A$668,'[2]BASE DE RADICACION 2'!$E$2:$E$668)</f>
        <v>Solicitud proceso invitación cuantía menor - Compra estación para PCR</v>
      </c>
      <c r="E245" s="22" t="str">
        <f>_xlfn.XLOOKUP(T_PA9[[#This Row],[CÓDIGO]],'[2]BASE DE RADICACION 2'!$A$2:$A$668,'[2]BASE DE RADICACION 2'!$F$2:$F$668)</f>
        <v>341-377</v>
      </c>
      <c r="F245" s="29" t="s">
        <v>57</v>
      </c>
      <c r="G245" s="29" t="s">
        <v>383</v>
      </c>
      <c r="H245" s="22" t="s">
        <v>514</v>
      </c>
      <c r="I245" s="35">
        <f>_xlfn.XLOOKUP(T_PA9[[#This Row],[CÓDIGO]],'[2]BASE DE RADICACION 2'!$A$2:$A$668,'[2]BASE DE RADICACION 2'!$C$2:$C$668)</f>
        <v>45267</v>
      </c>
      <c r="J245" s="22" t="s">
        <v>282</v>
      </c>
      <c r="K245" s="22" t="s">
        <v>282</v>
      </c>
      <c r="L245" s="22" t="s">
        <v>157</v>
      </c>
      <c r="M245" s="35">
        <f>_xlfn.XLOOKUP(T_PA9[[#This Row],[CÓDIGO]],'[2]BASE DE RADICACION 2'!$A$2:$A$668,'[2]BASE DE RADICACION 2'!$V$2:$V$668)</f>
        <v>0</v>
      </c>
      <c r="N245" s="22" t="s">
        <v>418</v>
      </c>
      <c r="O245" s="22" t="str">
        <f>_xlfn.XLOOKUP(T_PA9[[#This Row],[CÓDIGO]],'[2]BASE DE RADICACION 2'!$A$2:$A$668,'[2]BASE DE RADICACION 2'!$N$2:$N$668)</f>
        <v>Invitación Cuantía Inferior (50)</v>
      </c>
      <c r="P245" s="78">
        <v>54000000</v>
      </c>
      <c r="Q245" s="78">
        <v>54000000</v>
      </c>
      <c r="R245" s="78" t="s">
        <v>150</v>
      </c>
      <c r="S245" s="78"/>
      <c r="T245" s="24" t="s">
        <v>384</v>
      </c>
    </row>
    <row r="246" spans="2:20" ht="51" hidden="1" customHeight="1" x14ac:dyDescent="0.2">
      <c r="B246" s="28" t="s">
        <v>510</v>
      </c>
      <c r="C246" s="22" t="s">
        <v>150</v>
      </c>
      <c r="D246" s="22" t="s">
        <v>190</v>
      </c>
      <c r="E246" s="22" t="s">
        <v>150</v>
      </c>
      <c r="F246" s="29" t="s">
        <v>57</v>
      </c>
      <c r="G246" s="29" t="s">
        <v>383</v>
      </c>
      <c r="H246" s="22" t="s">
        <v>515</v>
      </c>
      <c r="I246" s="35" t="e">
        <f>_xlfn.XLOOKUP(T_PA9[[#This Row],[CÓDIGO]],'[2]BASE DE RADICACION 2'!$A$2:$A$668,'[2]BASE DE RADICACION 2'!$C$2:$C$668)</f>
        <v>#N/A</v>
      </c>
      <c r="J246" s="22" t="s">
        <v>282</v>
      </c>
      <c r="K246" s="22"/>
      <c r="L246" s="22" t="s">
        <v>191</v>
      </c>
      <c r="M246" s="35" t="e">
        <f>_xlfn.XLOOKUP(T_PA9[[#This Row],[CÓDIGO]],'[2]BASE DE RADICACION 2'!$A$2:$A$668,'[2]BASE DE RADICACION 2'!$V$2:$V$668)</f>
        <v>#N/A</v>
      </c>
      <c r="N246" s="22" t="s">
        <v>193</v>
      </c>
      <c r="O246" s="22" t="e">
        <f>_xlfn.XLOOKUP(T_PA9[[#This Row],[CÓDIGO]],'[2]BASE DE RADICACION 2'!$A$2:$A$668,'[2]BASE DE RADICACION 2'!$N$2:$N$668)</f>
        <v>#N/A</v>
      </c>
      <c r="P246" s="78">
        <v>6000000</v>
      </c>
      <c r="Q246" s="78" t="s">
        <v>150</v>
      </c>
      <c r="R246" s="78" t="s">
        <v>150</v>
      </c>
      <c r="S246" s="78"/>
      <c r="T246" s="24" t="s">
        <v>384</v>
      </c>
    </row>
    <row r="247" spans="2:20" ht="51" hidden="1" x14ac:dyDescent="0.2">
      <c r="B247" s="28" t="s">
        <v>400</v>
      </c>
      <c r="C247" s="22">
        <f>_xlfn.XLOOKUP(T_PA9[[#This Row],[CÓDIGO]],'[2]BASE DE RADICACION 2'!$A$2:$A$668,'[2]BASE DE RADICACION 2'!$B$2:$B$668)</f>
        <v>335</v>
      </c>
      <c r="D247" s="22" t="str">
        <f>_xlfn.XLOOKUP(T_PA9[[#This Row],[CÓDIGO]],'[2]BASE DE RADICACION 2'!$A$2:$A$668,'[2]BASE DE RADICACION 2'!$E$2:$E$668)</f>
        <v>Solicitud de contratación Lisset Tatiana Mendez Malagon</v>
      </c>
      <c r="E247" s="22">
        <f>_xlfn.XLOOKUP(T_PA9[[#This Row],[CÓDIGO]],'[2]BASE DE RADICACION 2'!$A$2:$A$668,'[2]BASE DE RADICACION 2'!$F$2:$F$668)</f>
        <v>344</v>
      </c>
      <c r="F247" s="29" t="s">
        <v>57</v>
      </c>
      <c r="G247" s="29" t="s">
        <v>398</v>
      </c>
      <c r="H247" s="22" t="str">
        <f>_xlfn.XLOOKUP(T_PA9[[#This Row],[CÓDIGO]],'[2]BASE DE RADICACION 2'!$A$2:$A$668,'[2]BASE DE RADICACION 2'!$M$2:$M$668)</f>
        <v>Brindar apoyo para el fortalecimiento de las acciones del proyecto de infecciones respiratorias secundarias en pacientes hospitalizados por COVID-19.</v>
      </c>
      <c r="I247" s="35">
        <f>_xlfn.XLOOKUP(T_PA9[[#This Row],[CÓDIGO]],'[2]BASE DE RADICACION 2'!$A$2:$A$668,'[2]BASE DE RADICACION 2'!$C$2:$C$668)</f>
        <v>45021</v>
      </c>
      <c r="J247" s="22" t="s">
        <v>81</v>
      </c>
      <c r="K247" s="22" t="s">
        <v>137</v>
      </c>
      <c r="L247" s="22" t="s">
        <v>126</v>
      </c>
      <c r="M247" s="35">
        <f>_xlfn.XLOOKUP(T_PA9[[#This Row],[CÓDIGO]],'[2]BASE DE RADICACION 2'!$A$2:$A$668,'[2]BASE DE RADICACION 2'!$V$2:$V$668)</f>
        <v>45056</v>
      </c>
      <c r="N247" s="22" t="s">
        <v>63</v>
      </c>
      <c r="O247" s="22" t="str">
        <f>_xlfn.XLOOKUP(T_PA9[[#This Row],[CÓDIGO]],'[2]BASE DE RADICACION 2'!$A$2:$A$668,'[2]BASE DE RADICACION 2'!$N$2:$N$668)</f>
        <v>Directa prestación de servicios</v>
      </c>
      <c r="P247" s="78">
        <f>_xlfn.XLOOKUP(T_PA9[[#This Row],[CÓDIGO]],'[3]BASE DE RADICACION 2'!$A$2:$A$620,'[3]BASE DE RADICACION 2'!$O$2:$O$620)</f>
        <v>62268816</v>
      </c>
      <c r="Q247" s="78">
        <f>_xlfn.XLOOKUP(T_PA9[[#This Row],[CÓDIGO]],'[3]BASE DE RADICACION 2'!$A$2:$A$620,'[3]BASE DE RADICACION 2'!$O$2:$O$620)</f>
        <v>62268816</v>
      </c>
      <c r="R247" s="78">
        <f>_xlfn.XLOOKUP(T_PA9[[#This Row],[CÓDIGO]],'[3]BASE DE RADICACION 2'!$A$2:$A$620,'[3]BASE DE RADICACION 2'!$O$2:$O$620)</f>
        <v>62268816</v>
      </c>
      <c r="S247" s="78"/>
      <c r="T247" s="24" t="s">
        <v>399</v>
      </c>
    </row>
    <row r="248" spans="2:20" s="83" customFormat="1" ht="40.5" hidden="1" customHeight="1" x14ac:dyDescent="0.2">
      <c r="B248" s="23" t="s">
        <v>401</v>
      </c>
      <c r="C248" s="23">
        <f>_xlfn.XLOOKUP(T_PA9[[#This Row],[CÓDIGO]],'[2]BASE DE RADICACION 2'!$A$2:$A$668,'[2]BASE DE RADICACION 2'!$B$2:$B$668)</f>
        <v>356</v>
      </c>
      <c r="D248" s="23" t="str">
        <f>_xlfn.XLOOKUP(T_PA9[[#This Row],[CÓDIGO]],'[2]BASE DE RADICACION 2'!$A$2:$A$668,'[2]BASE DE RADICACION 2'!$E$2:$E$668)</f>
        <v>Solicitud de contratación Jhon Alexander Chaparro Lemus</v>
      </c>
      <c r="E248" s="23">
        <f>_xlfn.XLOOKUP(T_PA9[[#This Row],[CÓDIGO]],'[2]BASE DE RADICACION 2'!$A$2:$A$668,'[2]BASE DE RADICACION 2'!$F$2:$F$668)</f>
        <v>344</v>
      </c>
      <c r="F248" s="39" t="s">
        <v>57</v>
      </c>
      <c r="G248" s="39" t="s">
        <v>398</v>
      </c>
      <c r="H248" s="23" t="str">
        <f>_xlfn.XLOOKUP(T_PA9[[#This Row],[CÓDIGO]],'[2]BASE DE RADICACION 2'!$A$2:$A$668,'[2]BASE DE RADICACION 2'!$M$2:$M$668)</f>
        <v>Prestar servicios profesionales para apoyar las acciones de inteligencia epidemiológica para el análisis de información de vigilancia en salud pública en el ámbito hospitalario.</v>
      </c>
      <c r="I248" s="61">
        <f>_xlfn.XLOOKUP(T_PA9[[#This Row],[CÓDIGO]],'[2]BASE DE RADICACION 2'!$A$2:$A$668,'[2]BASE DE RADICACION 2'!$C$2:$C$668)</f>
        <v>45055</v>
      </c>
      <c r="J248" s="23" t="s">
        <v>81</v>
      </c>
      <c r="K248" s="23" t="s">
        <v>87</v>
      </c>
      <c r="L248" s="23" t="s">
        <v>149</v>
      </c>
      <c r="M248" s="61">
        <f>_xlfn.XLOOKUP(T_PA9[[#This Row],[CÓDIGO]],'[2]BASE DE RADICACION 2'!$A$2:$A$668,'[2]BASE DE RADICACION 2'!$V$2:$V$668)</f>
        <v>45090</v>
      </c>
      <c r="N248" s="23" t="s">
        <v>63</v>
      </c>
      <c r="O248" s="23" t="str">
        <f>_xlfn.XLOOKUP(T_PA9[[#This Row],[CÓDIGO]],'[2]BASE DE RADICACION 2'!$A$2:$A$668,'[2]BASE DE RADICACION 2'!$N$2:$N$668)</f>
        <v>Directa prestación de servicios</v>
      </c>
      <c r="P248" s="80">
        <f>_xlfn.XLOOKUP(T_PA9[[#This Row],[CÓDIGO]],'[3]BASE DE RADICACION 2'!$A$2:$A$620,'[3]BASE DE RADICACION 2'!$O$2:$O$620)</f>
        <v>51225832</v>
      </c>
      <c r="Q248" s="80">
        <f>_xlfn.XLOOKUP(T_PA9[[#This Row],[CÓDIGO]],'[3]BASE DE RADICACION 2'!$A$2:$A$620,'[3]BASE DE RADICACION 2'!$O$2:$O$620)</f>
        <v>51225832</v>
      </c>
      <c r="R248" s="80" t="s">
        <v>150</v>
      </c>
      <c r="S248" s="80" t="str">
        <f>_xlfn.XLOOKUP(T_PA9[[#This Row],[CÓDIGO]],'[3]BASE DE RADICACION 2'!$A$2:$A$627,'[3]BASE DE RADICACION 2'!$W$2:$W$627)</f>
        <v>Suspendido por demoras en las aprobaciones de los instrumentos y en la autorización para dar inicio al trabajo de campo de los proyectos 1 y 2 de IAAS (344)</v>
      </c>
      <c r="T248" s="38" t="s">
        <v>399</v>
      </c>
    </row>
    <row r="249" spans="2:20" s="83" customFormat="1" ht="51" hidden="1" customHeight="1" x14ac:dyDescent="0.2">
      <c r="B249" s="23" t="s">
        <v>402</v>
      </c>
      <c r="C249" s="23">
        <f>_xlfn.XLOOKUP(T_PA9[[#This Row],[CÓDIGO]],'[2]BASE DE RADICACION 2'!$A$2:$A$668,'[2]BASE DE RADICACION 2'!$B$2:$B$668)</f>
        <v>358</v>
      </c>
      <c r="D249" s="23" t="str">
        <f>_xlfn.XLOOKUP(T_PA9[[#This Row],[CÓDIGO]],'[2]BASE DE RADICACION 2'!$A$2:$A$668,'[2]BASE DE RADICACION 2'!$E$2:$E$668)</f>
        <v>Solicitud de contratación Gabriel Roberto Jimenez Martinez</v>
      </c>
      <c r="E249" s="23">
        <f>_xlfn.XLOOKUP(T_PA9[[#This Row],[CÓDIGO]],'[2]BASE DE RADICACION 2'!$A$2:$A$668,'[2]BASE DE RADICACION 2'!$F$2:$F$668)</f>
        <v>344</v>
      </c>
      <c r="F249" s="39" t="s">
        <v>57</v>
      </c>
      <c r="G249" s="39" t="s">
        <v>398</v>
      </c>
      <c r="H249" s="23" t="str">
        <f>_xlfn.XLOOKUP(T_PA9[[#This Row],[CÓDIGO]],'[2]BASE DE RADICACION 2'!$A$2:$A$668,'[2]BASE DE RADICACION 2'!$M$2:$M$668)</f>
        <v>Brindar apoyo para el fortalecimiento del sistema de vigilancia en salud pública de eventos transmisibles y las acciones de evaluación en el ámbito hospitalario.</v>
      </c>
      <c r="I249" s="61">
        <f>_xlfn.XLOOKUP(T_PA9[[#This Row],[CÓDIGO]],'[2]BASE DE RADICACION 2'!$A$2:$A$668,'[2]BASE DE RADICACION 2'!$C$2:$C$668)</f>
        <v>45056</v>
      </c>
      <c r="J249" s="23" t="s">
        <v>81</v>
      </c>
      <c r="K249" s="23" t="s">
        <v>87</v>
      </c>
      <c r="L249" s="23" t="s">
        <v>149</v>
      </c>
      <c r="M249" s="61">
        <f>_xlfn.XLOOKUP(T_PA9[[#This Row],[CÓDIGO]],'[2]BASE DE RADICACION 2'!$A$2:$A$668,'[2]BASE DE RADICACION 2'!$V$2:$V$668)</f>
        <v>45090</v>
      </c>
      <c r="N249" s="23" t="s">
        <v>63</v>
      </c>
      <c r="O249" s="23" t="str">
        <f>_xlfn.XLOOKUP(T_PA9[[#This Row],[CÓDIGO]],'[2]BASE DE RADICACION 2'!$A$2:$A$668,'[2]BASE DE RADICACION 2'!$N$2:$N$668)</f>
        <v>Directa prestación de servicios</v>
      </c>
      <c r="P249" s="80">
        <f>_xlfn.XLOOKUP(T_PA9[[#This Row],[CÓDIGO]],'[3]BASE DE RADICACION 2'!$A$2:$A$620,'[3]BASE DE RADICACION 2'!$O$2:$O$620)</f>
        <v>35359792</v>
      </c>
      <c r="Q249" s="80">
        <f>_xlfn.XLOOKUP(T_PA9[[#This Row],[CÓDIGO]],'[3]BASE DE RADICACION 2'!$A$2:$A$620,'[3]BASE DE RADICACION 2'!$O$2:$O$620)</f>
        <v>35359792</v>
      </c>
      <c r="R249" s="80" t="s">
        <v>150</v>
      </c>
      <c r="S249" s="80" t="str">
        <f>_xlfn.XLOOKUP(T_PA9[[#This Row],[CÓDIGO]],'[3]BASE DE RADICACION 2'!$A$2:$A$627,'[3]BASE DE RADICACION 2'!$W$2:$W$627)</f>
        <v>Suspendido por demoras en las aprobaciones de los instrumentos y en la autorización para dar inicio al trabajo de campo de los proyectos 1 y 2 de IAAS (344)</v>
      </c>
      <c r="T249" s="38" t="s">
        <v>399</v>
      </c>
    </row>
    <row r="250" spans="2:20" s="83" customFormat="1" ht="51" hidden="1" customHeight="1" x14ac:dyDescent="0.2">
      <c r="B250" s="23" t="s">
        <v>403</v>
      </c>
      <c r="C250" s="23">
        <f>_xlfn.XLOOKUP(T_PA9[[#This Row],[CÓDIGO]],'[2]BASE DE RADICACION 2'!$A$2:$A$668,'[2]BASE DE RADICACION 2'!$B$2:$B$668)</f>
        <v>359</v>
      </c>
      <c r="D250" s="23" t="str">
        <f>_xlfn.XLOOKUP(T_PA9[[#This Row],[CÓDIGO]],'[2]BASE DE RADICACION 2'!$A$2:$A$668,'[2]BASE DE RADICACION 2'!$E$2:$E$668)</f>
        <v>Solicitud de contratación Laura Victoria Ortiz Lozada</v>
      </c>
      <c r="E250" s="23">
        <f>_xlfn.XLOOKUP(T_PA9[[#This Row],[CÓDIGO]],'[2]BASE DE RADICACION 2'!$A$2:$A$668,'[2]BASE DE RADICACION 2'!$F$2:$F$668)</f>
        <v>344</v>
      </c>
      <c r="F250" s="39" t="s">
        <v>57</v>
      </c>
      <c r="G250" s="39" t="s">
        <v>398</v>
      </c>
      <c r="H250" s="23" t="str">
        <f>_xlfn.XLOOKUP(T_PA9[[#This Row],[CÓDIGO]],'[2]BASE DE RADICACION 2'!$A$2:$A$668,'[2]BASE DE RADICACION 2'!$M$2:$M$668)</f>
        <v>Realizar acciones para la vigilancia en salud pública y análisis epidemiológico de la evaluación del sistema de vigilancia de infecciones asociadas a la atención en salud.</v>
      </c>
      <c r="I250" s="61">
        <f>_xlfn.XLOOKUP(T_PA9[[#This Row],[CÓDIGO]],'[2]BASE DE RADICACION 2'!$A$2:$A$668,'[2]BASE DE RADICACION 2'!$C$2:$C$668)</f>
        <v>45056</v>
      </c>
      <c r="J250" s="23" t="s">
        <v>81</v>
      </c>
      <c r="K250" s="23" t="s">
        <v>87</v>
      </c>
      <c r="L250" s="23" t="s">
        <v>149</v>
      </c>
      <c r="M250" s="61">
        <f>_xlfn.XLOOKUP(T_PA9[[#This Row],[CÓDIGO]],'[2]BASE DE RADICACION 2'!$A$2:$A$668,'[2]BASE DE RADICACION 2'!$V$2:$V$668)</f>
        <v>0</v>
      </c>
      <c r="N250" s="23" t="s">
        <v>63</v>
      </c>
      <c r="O250" s="23" t="str">
        <f>_xlfn.XLOOKUP(T_PA9[[#This Row],[CÓDIGO]],'[2]BASE DE RADICACION 2'!$A$2:$A$668,'[2]BASE DE RADICACION 2'!$N$2:$N$668)</f>
        <v>Directa prestación de servicios</v>
      </c>
      <c r="P250" s="80">
        <f>_xlfn.XLOOKUP(T_PA9[[#This Row],[CÓDIGO]],'[3]BASE DE RADICACION 2'!$A$2:$A$620,'[3]BASE DE RADICACION 2'!$O$2:$O$620)</f>
        <v>58543808</v>
      </c>
      <c r="Q250" s="80">
        <f>_xlfn.XLOOKUP(T_PA9[[#This Row],[CÓDIGO]],'[3]BASE DE RADICACION 2'!$A$2:$A$620,'[3]BASE DE RADICACION 2'!$O$2:$O$620)</f>
        <v>58543808</v>
      </c>
      <c r="R250" s="80" t="s">
        <v>150</v>
      </c>
      <c r="S250" s="80" t="str">
        <f>_xlfn.XLOOKUP(T_PA9[[#This Row],[CÓDIGO]],'[3]BASE DE RADICACION 2'!$A$2:$A$627,'[3]BASE DE RADICACION 2'!$W$2:$W$627)</f>
        <v>Suspendido por demoras en las aprobaciones de los instrumentos y en la autorización para dar inicio al trabajo de campo de los proyectos 1 y 2 de IAAS (344)</v>
      </c>
      <c r="T250" s="38" t="s">
        <v>399</v>
      </c>
    </row>
    <row r="251" spans="2:20" ht="51" hidden="1" x14ac:dyDescent="0.2">
      <c r="B251" s="28" t="s">
        <v>404</v>
      </c>
      <c r="C251" s="22">
        <f>_xlfn.XLOOKUP(T_PA9[[#This Row],[CÓDIGO]],'[2]BASE DE RADICACION 2'!$A$2:$A$668,'[2]BASE DE RADICACION 2'!$B$2:$B$668)</f>
        <v>360</v>
      </c>
      <c r="D251" s="22" t="str">
        <f>_xlfn.XLOOKUP(T_PA9[[#This Row],[CÓDIGO]],'[2]BASE DE RADICACION 2'!$A$2:$A$668,'[2]BASE DE RADICACION 2'!$E$2:$E$668)</f>
        <v>Solicitud de contratación Lady Alexandra Castillo Vargas</v>
      </c>
      <c r="E251" s="22">
        <f>_xlfn.XLOOKUP(T_PA9[[#This Row],[CÓDIGO]],'[2]BASE DE RADICACION 2'!$A$2:$A$668,'[2]BASE DE RADICACION 2'!$F$2:$F$668)</f>
        <v>344</v>
      </c>
      <c r="F251" s="29" t="s">
        <v>57</v>
      </c>
      <c r="G251" s="29" t="s">
        <v>398</v>
      </c>
      <c r="H251" s="22" t="str">
        <f>_xlfn.XLOOKUP(T_PA9[[#This Row],[CÓDIGO]],'[2]BASE DE RADICACION 2'!$A$2:$A$668,'[2]BASE DE RADICACION 2'!$M$2:$M$668)</f>
        <v>Prestar servicios profesionales para desarrollar las acciones técnicas, epidemiológicas y administrativas del proyecto de vigilancia de IAAS y COVID-19.</v>
      </c>
      <c r="I251" s="35">
        <f>_xlfn.XLOOKUP(T_PA9[[#This Row],[CÓDIGO]],'[2]BASE DE RADICACION 2'!$A$2:$A$668,'[2]BASE DE RADICACION 2'!$C$2:$C$668)</f>
        <v>45056</v>
      </c>
      <c r="J251" s="22" t="s">
        <v>81</v>
      </c>
      <c r="K251" s="22" t="s">
        <v>87</v>
      </c>
      <c r="L251" s="22" t="s">
        <v>126</v>
      </c>
      <c r="M251" s="35">
        <f>_xlfn.XLOOKUP(T_PA9[[#This Row],[CÓDIGO]],'[2]BASE DE RADICACION 2'!$A$2:$A$668,'[2]BASE DE RADICACION 2'!$V$2:$V$668)</f>
        <v>45084</v>
      </c>
      <c r="N251" s="22" t="s">
        <v>63</v>
      </c>
      <c r="O251" s="22" t="str">
        <f>_xlfn.XLOOKUP(T_PA9[[#This Row],[CÓDIGO]],'[2]BASE DE RADICACION 2'!$A$2:$A$668,'[2]BASE DE RADICACION 2'!$N$2:$N$668)</f>
        <v>Directa prestación de servicios</v>
      </c>
      <c r="P251" s="78">
        <f>_xlfn.XLOOKUP(T_PA9[[#This Row],[CÓDIGO]],'[3]BASE DE RADICACION 2'!$A$2:$A$620,'[3]BASE DE RADICACION 2'!$O$2:$O$620)</f>
        <v>62268816</v>
      </c>
      <c r="Q251" s="78">
        <f>_xlfn.XLOOKUP(T_PA9[[#This Row],[CÓDIGO]],'[3]BASE DE RADICACION 2'!$A$2:$A$620,'[3]BASE DE RADICACION 2'!$O$2:$O$620)</f>
        <v>62268816</v>
      </c>
      <c r="R251" s="78">
        <f>_xlfn.XLOOKUP(T_PA9[[#This Row],[CÓDIGO]],'[3]BASE DE RADICACION 2'!$A$2:$A$620,'[3]BASE DE RADICACION 2'!$O$2:$O$620)</f>
        <v>62268816</v>
      </c>
      <c r="S251" s="78"/>
      <c r="T251" s="24" t="s">
        <v>399</v>
      </c>
    </row>
    <row r="252" spans="2:20" s="83" customFormat="1" ht="51" hidden="1" customHeight="1" x14ac:dyDescent="0.2">
      <c r="B252" s="23" t="s">
        <v>405</v>
      </c>
      <c r="C252" s="23">
        <f>_xlfn.XLOOKUP(T_PA9[[#This Row],[CÓDIGO]],'[2]BASE DE RADICACION 2'!$A$2:$A$668,'[2]BASE DE RADICACION 2'!$B$2:$B$668)</f>
        <v>397</v>
      </c>
      <c r="D252" s="23" t="str">
        <f>_xlfn.XLOOKUP(T_PA9[[#This Row],[CÓDIGO]],'[2]BASE DE RADICACION 2'!$A$2:$A$668,'[2]BASE DE RADICACION 2'!$E$2:$E$668)</f>
        <v>Solicitud de contratación Leonor Alvarez Pachon</v>
      </c>
      <c r="E252" s="23">
        <f>_xlfn.XLOOKUP(T_PA9[[#This Row],[CÓDIGO]],'[2]BASE DE RADICACION 2'!$A$2:$A$668,'[2]BASE DE RADICACION 2'!$F$2:$F$668)</f>
        <v>344</v>
      </c>
      <c r="F252" s="39" t="s">
        <v>57</v>
      </c>
      <c r="G252" s="39" t="s">
        <v>398</v>
      </c>
      <c r="H252" s="23" t="str">
        <f>_xlfn.XLOOKUP(T_PA9[[#This Row],[CÓDIGO]],'[2]BASE DE RADICACION 2'!$A$2:$A$668,'[2]BASE DE RADICACION 2'!$M$2:$M$668)</f>
        <v>Realizar actividades de seguimiento para la vigilancia en salud pública y análisis epidemiológico de eventos transmisibles y del proyecto de IAAS y COVID-19 .</v>
      </c>
      <c r="I252" s="61">
        <f>_xlfn.XLOOKUP(T_PA9[[#This Row],[CÓDIGO]],'[2]BASE DE RADICACION 2'!$A$2:$A$668,'[2]BASE DE RADICACION 2'!$C$2:$C$668)</f>
        <v>45086</v>
      </c>
      <c r="J252" s="23" t="s">
        <v>81</v>
      </c>
      <c r="K252" s="23" t="s">
        <v>144</v>
      </c>
      <c r="L252" s="23" t="s">
        <v>149</v>
      </c>
      <c r="M252" s="61">
        <f>_xlfn.XLOOKUP(T_PA9[[#This Row],[CÓDIGO]],'[2]BASE DE RADICACION 2'!$A$2:$A$668,'[2]BASE DE RADICACION 2'!$V$2:$V$668)</f>
        <v>0</v>
      </c>
      <c r="N252" s="23" t="s">
        <v>63</v>
      </c>
      <c r="O252" s="23" t="str">
        <f>_xlfn.XLOOKUP(T_PA9[[#This Row],[CÓDIGO]],'[2]BASE DE RADICACION 2'!$A$2:$A$668,'[2]BASE DE RADICACION 2'!$N$2:$N$668)</f>
        <v>Directa prestación de servicios</v>
      </c>
      <c r="P252" s="80">
        <f>_xlfn.XLOOKUP(T_PA9[[#This Row],[CÓDIGO]],'[3]BASE DE RADICACION 2'!$A$2:$A$620,'[3]BASE DE RADICACION 2'!$O$2:$O$620)</f>
        <v>58543808</v>
      </c>
      <c r="Q252" s="80">
        <f>_xlfn.XLOOKUP(T_PA9[[#This Row],[CÓDIGO]],'[3]BASE DE RADICACION 2'!$A$2:$A$620,'[3]BASE DE RADICACION 2'!$O$2:$O$620)</f>
        <v>58543808</v>
      </c>
      <c r="R252" s="80" t="s">
        <v>150</v>
      </c>
      <c r="S252" s="80" t="str">
        <f>_xlfn.XLOOKUP(T_PA9[[#This Row],[CÓDIGO]],'[3]BASE DE RADICACION 2'!$A$2:$A$627,'[3]BASE DE RADICACION 2'!$W$2:$W$627)</f>
        <v>Suspendido por demoras en las aprobaciones de los instrumentos y en la autorización para dar inicio al trabajo de campo de los proyectos 1 y 2 de IAAS (344)</v>
      </c>
      <c r="T252" s="38" t="s">
        <v>399</v>
      </c>
    </row>
    <row r="253" spans="2:20" s="83" customFormat="1" ht="38.25" hidden="1" customHeight="1" x14ac:dyDescent="0.2">
      <c r="B253" s="23" t="s">
        <v>406</v>
      </c>
      <c r="C253" s="23">
        <f>_xlfn.XLOOKUP(T_PA9[[#This Row],[CÓDIGO]],'[2]BASE DE RADICACION 2'!$A$2:$A$668,'[2]BASE DE RADICACION 2'!$B$2:$B$668)</f>
        <v>470</v>
      </c>
      <c r="D253" s="23" t="str">
        <f>_xlfn.XLOOKUP(T_PA9[[#This Row],[CÓDIGO]],'[2]BASE DE RADICACION 2'!$A$2:$A$668,'[2]BASE DE RADICACION 2'!$E$2:$E$668)</f>
        <v>Solicitud de contratación Leonor Alvarez Pachon</v>
      </c>
      <c r="E253" s="23">
        <f>_xlfn.XLOOKUP(T_PA9[[#This Row],[CÓDIGO]],'[2]BASE DE RADICACION 2'!$A$2:$A$668,'[2]BASE DE RADICACION 2'!$F$2:$F$668)</f>
        <v>344</v>
      </c>
      <c r="F253" s="39" t="s">
        <v>57</v>
      </c>
      <c r="G253" s="39" t="s">
        <v>398</v>
      </c>
      <c r="H253" s="23" t="str">
        <f>_xlfn.XLOOKUP(T_PA9[[#This Row],[CÓDIGO]],'[2]BASE DE RADICACION 2'!$A$2:$A$668,'[2]BASE DE RADICACION 2'!$M$2:$M$668)</f>
        <v>Realizar actividades de seguimiento para la vigilancia en salud pública y análisis epidemiológico de eventos transmisibles y del proyecto de IAAS y COVID-19.</v>
      </c>
      <c r="I253" s="61">
        <f>_xlfn.XLOOKUP(T_PA9[[#This Row],[CÓDIGO]],'[2]BASE DE RADICACION 2'!$A$2:$A$668,'[2]BASE DE RADICACION 2'!$C$2:$C$668)</f>
        <v>45174</v>
      </c>
      <c r="J253" s="23" t="s">
        <v>148</v>
      </c>
      <c r="K253" s="23" t="s">
        <v>148</v>
      </c>
      <c r="L253" s="23" t="s">
        <v>149</v>
      </c>
      <c r="M253" s="61">
        <f>_xlfn.XLOOKUP(T_PA9[[#This Row],[CÓDIGO]],'[2]BASE DE RADICACION 2'!$A$2:$A$668,'[2]BASE DE RADICACION 2'!$V$2:$V$668)</f>
        <v>45202</v>
      </c>
      <c r="N253" s="23" t="s">
        <v>63</v>
      </c>
      <c r="O253" s="23" t="str">
        <f>_xlfn.XLOOKUP(T_PA9[[#This Row],[CÓDIGO]],'[2]BASE DE RADICACION 2'!$A$2:$A$668,'[2]BASE DE RADICACION 2'!$N$2:$N$668)</f>
        <v>Directa prestación de servicios</v>
      </c>
      <c r="P253" s="80" t="e">
        <f>_xlfn.XLOOKUP(T_PA9[[#This Row],[CÓDIGO]],'[3]BASE DE RADICACION 2'!$A$2:$A$620,'[3]BASE DE RADICACION 2'!$O$2:$O$620)</f>
        <v>#N/A</v>
      </c>
      <c r="Q253" s="80" t="e">
        <f>_xlfn.XLOOKUP(T_PA9[[#This Row],[CÓDIGO]],'[3]BASE DE RADICACION 2'!$A$2:$A$620,'[3]BASE DE RADICACION 2'!$O$2:$O$620)</f>
        <v>#N/A</v>
      </c>
      <c r="R253" s="80" t="s">
        <v>150</v>
      </c>
      <c r="S253" s="80" t="e">
        <f>_xlfn.XLOOKUP(T_PA9[[#This Row],[CÓDIGO]],'[3]BASE DE RADICACION 2'!$A$2:$A$627,'[3]BASE DE RADICACION 2'!$W$2:$W$627)</f>
        <v>#N/A</v>
      </c>
      <c r="T253" s="38" t="s">
        <v>399</v>
      </c>
    </row>
    <row r="254" spans="2:20" ht="63.75" hidden="1" customHeight="1" x14ac:dyDescent="0.2">
      <c r="B254" s="28" t="s">
        <v>407</v>
      </c>
      <c r="C254" s="22">
        <f>_xlfn.XLOOKUP(T_PA9[[#This Row],[CÓDIGO]],'[2]BASE DE RADICACION 2'!$A$2:$A$668,'[2]BASE DE RADICACION 2'!$B$2:$B$668)</f>
        <v>473</v>
      </c>
      <c r="D254" s="22" t="str">
        <f>_xlfn.XLOOKUP(T_PA9[[#This Row],[CÓDIGO]],'[2]BASE DE RADICACION 2'!$A$2:$A$668,'[2]BASE DE RADICACION 2'!$E$2:$E$668)</f>
        <v>Solicitud de contratación Jhon Alexander Chaparro Lemus</v>
      </c>
      <c r="E254" s="22">
        <f>_xlfn.XLOOKUP(T_PA9[[#This Row],[CÓDIGO]],'[2]BASE DE RADICACION 2'!$A$2:$A$668,'[2]BASE DE RADICACION 2'!$F$2:$F$668)</f>
        <v>344</v>
      </c>
      <c r="F254" s="29" t="s">
        <v>57</v>
      </c>
      <c r="G254" s="29" t="s">
        <v>398</v>
      </c>
      <c r="H254" s="22" t="str">
        <f>_xlfn.XLOOKUP(T_PA9[[#This Row],[CÓDIGO]],'[2]BASE DE RADICACION 2'!$A$2:$A$668,'[2]BASE DE RADICACION 2'!$M$2:$M$668)</f>
        <v xml:space="preserve">Prestar servicios profesionales para apoyar las acciones de inteligencia epidemiológica para el análisis de información de vigilancia en salud pública en el ámbito hospitalario.
</v>
      </c>
      <c r="I254" s="35">
        <f>_xlfn.XLOOKUP(T_PA9[[#This Row],[CÓDIGO]],'[2]BASE DE RADICACION 2'!$A$2:$A$668,'[2]BASE DE RADICACION 2'!$C$2:$C$668)</f>
        <v>45176</v>
      </c>
      <c r="J254" s="22" t="s">
        <v>148</v>
      </c>
      <c r="K254" s="22" t="s">
        <v>148</v>
      </c>
      <c r="L254" s="22" t="s">
        <v>126</v>
      </c>
      <c r="M254" s="35">
        <f>_xlfn.XLOOKUP(T_PA9[[#This Row],[CÓDIGO]],'[2]BASE DE RADICACION 2'!$A$2:$A$668,'[2]BASE DE RADICACION 2'!$V$2:$V$668)</f>
        <v>45202</v>
      </c>
      <c r="N254" s="22" t="s">
        <v>63</v>
      </c>
      <c r="O254" s="22" t="str">
        <f>_xlfn.XLOOKUP(T_PA9[[#This Row],[CÓDIGO]],'[2]BASE DE RADICACION 2'!$A$2:$A$668,'[2]BASE DE RADICACION 2'!$N$2:$N$668)</f>
        <v>Directa prestación de servicios</v>
      </c>
      <c r="P254" s="78" t="e">
        <f>_xlfn.XLOOKUP(T_PA9[[#This Row],[CÓDIGO]],'[3]BASE DE RADICACION 2'!$A$2:$A$620,'[3]BASE DE RADICACION 2'!$O$2:$O$620)</f>
        <v>#N/A</v>
      </c>
      <c r="Q254" s="78" t="e">
        <f>_xlfn.XLOOKUP(T_PA9[[#This Row],[CÓDIGO]],'[3]BASE DE RADICACION 2'!$A$2:$A$620,'[3]BASE DE RADICACION 2'!$O$2:$O$620)</f>
        <v>#N/A</v>
      </c>
      <c r="R254" s="78" t="e">
        <f>_xlfn.XLOOKUP(T_PA9[[#This Row],[CÓDIGO]],'[3]BASE DE RADICACION 2'!$A$2:$A$620,'[3]BASE DE RADICACION 2'!$O$2:$O$620)</f>
        <v>#N/A</v>
      </c>
      <c r="S254" s="78"/>
      <c r="T254" s="24" t="s">
        <v>399</v>
      </c>
    </row>
    <row r="255" spans="2:20" ht="127.5" hidden="1" customHeight="1" x14ac:dyDescent="0.2">
      <c r="B255" s="28" t="s">
        <v>408</v>
      </c>
      <c r="C255" s="22" t="s">
        <v>150</v>
      </c>
      <c r="D255" s="22" t="s">
        <v>190</v>
      </c>
      <c r="E255" s="22" t="s">
        <v>150</v>
      </c>
      <c r="F255" s="29" t="s">
        <v>57</v>
      </c>
      <c r="G255" s="29" t="s">
        <v>398</v>
      </c>
      <c r="H255" s="52" t="s">
        <v>553</v>
      </c>
      <c r="I255" s="35" t="e">
        <f>_xlfn.XLOOKUP(T_PA9[[#This Row],[CÓDIGO]],'[2]BASE DE RADICACION 2'!$A$2:$A$668,'[2]BASE DE RADICACION 2'!$C$2:$C$668)</f>
        <v>#N/A</v>
      </c>
      <c r="J255" s="22" t="s">
        <v>282</v>
      </c>
      <c r="K255" s="22"/>
      <c r="L255" s="22" t="s">
        <v>191</v>
      </c>
      <c r="M255" s="35" t="e">
        <f>_xlfn.XLOOKUP(T_PA9[[#This Row],[CÓDIGO]],'[2]BASE DE RADICACION 2'!$A$2:$A$668,'[2]BASE DE RADICACION 2'!$V$2:$V$668)</f>
        <v>#N/A</v>
      </c>
      <c r="N255" s="22" t="s">
        <v>193</v>
      </c>
      <c r="O255" s="22" t="e">
        <f>_xlfn.XLOOKUP(T_PA9[[#This Row],[CÓDIGO]],'[2]BASE DE RADICACION 2'!$A$2:$A$668,'[2]BASE DE RADICACION 2'!$N$2:$N$668)</f>
        <v>#N/A</v>
      </c>
      <c r="P255" s="78" t="s">
        <v>150</v>
      </c>
      <c r="Q255" s="78" t="s">
        <v>150</v>
      </c>
      <c r="R255" s="78" t="s">
        <v>150</v>
      </c>
      <c r="S255" s="78"/>
      <c r="T255" s="24" t="s">
        <v>399</v>
      </c>
    </row>
    <row r="256" spans="2:20" ht="114.75" hidden="1" customHeight="1" x14ac:dyDescent="0.2">
      <c r="B256" s="28" t="s">
        <v>409</v>
      </c>
      <c r="C256" s="22">
        <f>_xlfn.XLOOKUP(T_PA9[[#This Row],[CÓDIGO]],'[2]BASE DE RADICACION 2'!$A$2:$A$668,'[2]BASE DE RADICACION 2'!$B$2:$B$668)</f>
        <v>515</v>
      </c>
      <c r="D256" s="22" t="str">
        <f>_xlfn.XLOOKUP(T_PA9[[#This Row],[CÓDIGO]],'[2]BASE DE RADICACION 2'!$A$2:$A$668,'[2]BASE DE RADICACION 2'!$E$2:$E$668)</f>
        <v>Solicitud proceso invitación cuantía menor - Adquirir refrigerador/congelador</v>
      </c>
      <c r="E256" s="22" t="str">
        <f>_xlfn.XLOOKUP(T_PA9[[#This Row],[CÓDIGO]],'[2]BASE DE RADICACION 2'!$A$2:$A$668,'[2]BASE DE RADICACION 2'!$F$2:$F$668)</f>
        <v>344|341|339</v>
      </c>
      <c r="F256" s="29" t="s">
        <v>57</v>
      </c>
      <c r="G256" s="29" t="s">
        <v>398</v>
      </c>
      <c r="H256" s="22" t="str">
        <f>_xlfn.XLOOKUP(T_PA9[[#This Row],[CÓDIGO]],'[2]BASE DE RADICACION 2'!$A$2:$A$668,'[2]BASE DE RADICACION 2'!$M$2:$M$668)</f>
        <v>Adquirir elementos de oficina y papelería necesarios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v>
      </c>
      <c r="I256" s="35">
        <f>_xlfn.XLOOKUP(T_PA9[[#This Row],[CÓDIGO]],'[2]BASE DE RADICACION 2'!$A$2:$A$668,'[2]BASE DE RADICACION 2'!$C$2:$C$668)</f>
        <v>45212</v>
      </c>
      <c r="J256" s="22" t="s">
        <v>148</v>
      </c>
      <c r="K256" s="22" t="s">
        <v>152</v>
      </c>
      <c r="L256" s="22" t="s">
        <v>126</v>
      </c>
      <c r="M256" s="35">
        <f>_xlfn.XLOOKUP(T_PA9[[#This Row],[CÓDIGO]],'[2]BASE DE RADICACION 2'!$A$2:$A$668,'[2]BASE DE RADICACION 2'!$V$2:$V$668)</f>
        <v>45272</v>
      </c>
      <c r="N256" s="22" t="s">
        <v>193</v>
      </c>
      <c r="O256" s="22" t="str">
        <f>_xlfn.XLOOKUP(T_PA9[[#This Row],[CÓDIGO]],'[2]BASE DE RADICACION 2'!$A$2:$A$668,'[2]BASE DE RADICACION 2'!$N$2:$N$668)</f>
        <v>Invitación Cuantía Inferior (50)</v>
      </c>
      <c r="P256" s="78" t="e">
        <f>_xlfn.XLOOKUP(T_PA9[[#This Row],[CÓDIGO]],'[3]BASE DE RADICACION 2'!$A$2:$A$620,'[3]BASE DE RADICACION 2'!$O$2:$O$620)</f>
        <v>#N/A</v>
      </c>
      <c r="Q256" s="78">
        <v>20795000</v>
      </c>
      <c r="R256" s="78">
        <v>9324031.9900000002</v>
      </c>
      <c r="S256" s="78"/>
      <c r="T256" s="24" t="s">
        <v>399</v>
      </c>
    </row>
    <row r="257" spans="2:20" ht="38.25" x14ac:dyDescent="0.2">
      <c r="B257" s="28" t="s">
        <v>410</v>
      </c>
      <c r="C257" s="22">
        <f>_xlfn.XLOOKUP(T_PA9[[#This Row],[CÓDIGO]],'[2]BASE DE RADICACION 2'!$A$2:$A$668,'[2]BASE DE RADICACION 2'!$B$2:$B$668)</f>
        <v>570</v>
      </c>
      <c r="D257" s="22" t="str">
        <f>_xlfn.XLOOKUP(T_PA9[[#This Row],[CÓDIGO]],'[2]BASE DE RADICACION 2'!$A$2:$A$668,'[2]BASE DE RADICACION 2'!$E$2:$E$668)</f>
        <v>Solicitud de contratación Valeria Herrera Villamizar</v>
      </c>
      <c r="E257" s="22" t="str">
        <f>_xlfn.XLOOKUP(T_PA9[[#This Row],[CÓDIGO]],'[2]BASE DE RADICACION 2'!$A$2:$A$668,'[2]BASE DE RADICACION 2'!$F$2:$F$668)</f>
        <v>344-378</v>
      </c>
      <c r="F257" s="29" t="s">
        <v>57</v>
      </c>
      <c r="G257" s="29" t="s">
        <v>398</v>
      </c>
      <c r="H257" s="22" t="str">
        <f>_xlfn.XLOOKUP(T_PA9[[#This Row],[CÓDIGO]],'[2]BASE DE RADICACION 2'!$A$2:$A$668,'[2]BASE DE RADICACION 2'!$M$2:$M$668)</f>
        <v>Realizar análisis estadístico de la información de vigilancia de eventos transmisibles y relacionados con la atención en salud.</v>
      </c>
      <c r="I257" s="35">
        <f>_xlfn.XLOOKUP(T_PA9[[#This Row],[CÓDIGO]],'[2]BASE DE RADICACION 2'!$A$2:$A$668,'[2]BASE DE RADICACION 2'!$C$2:$C$668)</f>
        <v>45267</v>
      </c>
      <c r="J257" s="22" t="s">
        <v>152</v>
      </c>
      <c r="K257" s="22" t="s">
        <v>282</v>
      </c>
      <c r="L257" s="22" t="s">
        <v>157</v>
      </c>
      <c r="M257" s="35">
        <f>_xlfn.XLOOKUP(T_PA9[[#This Row],[CÓDIGO]],'[2]BASE DE RADICACION 2'!$A$2:$A$668,'[2]BASE DE RADICACION 2'!$V$2:$V$668)</f>
        <v>44930</v>
      </c>
      <c r="N257" s="22" t="s">
        <v>63</v>
      </c>
      <c r="O257" s="22" t="str">
        <f>_xlfn.XLOOKUP(T_PA9[[#This Row],[CÓDIGO]],'[2]BASE DE RADICACION 2'!$A$2:$A$668,'[2]BASE DE RADICACION 2'!$N$2:$N$668)</f>
        <v>Directa prestación de servicios</v>
      </c>
      <c r="P257" s="78">
        <v>36589880</v>
      </c>
      <c r="Q257" s="78">
        <v>36589880</v>
      </c>
      <c r="R257" s="78" t="s">
        <v>150</v>
      </c>
      <c r="S257" s="78"/>
      <c r="T257" s="24" t="s">
        <v>399</v>
      </c>
    </row>
    <row r="258" spans="2:20" ht="51" hidden="1" customHeight="1" x14ac:dyDescent="0.2">
      <c r="B258" s="28" t="s">
        <v>411</v>
      </c>
      <c r="C258" s="22">
        <f>_xlfn.XLOOKUP(T_PA9[[#This Row],[CÓDIGO]],'[2]BASE DE RADICACION 2'!$A$2:$A$668,'[2]BASE DE RADICACION 2'!$B$2:$B$668)</f>
        <v>494</v>
      </c>
      <c r="D258" s="22" t="str">
        <f>_xlfn.XLOOKUP(T_PA9[[#This Row],[CÓDIGO]],'[2]BASE DE RADICACION 2'!$A$2:$A$668,'[2]BASE DE RADICACION 2'!$E$2:$E$668)</f>
        <v>Solicitud de contratación Jhonnathan Samuel Galindo Peña</v>
      </c>
      <c r="E258" s="22">
        <f>_xlfn.XLOOKUP(T_PA9[[#This Row],[CÓDIGO]],'[2]BASE DE RADICACION 2'!$A$2:$A$668,'[2]BASE DE RADICACION 2'!$F$2:$F$668)</f>
        <v>344</v>
      </c>
      <c r="F258" s="29" t="s">
        <v>57</v>
      </c>
      <c r="G258" s="29" t="s">
        <v>398</v>
      </c>
      <c r="H258" s="22" t="str">
        <f>_xlfn.XLOOKUP(T_PA9[[#This Row],[CÓDIGO]],'[2]BASE DE RADICACION 2'!$A$2:$A$668,'[2]BASE DE RADICACION 2'!$M$2:$M$668)</f>
        <v>Desarrollar actividades relacionadas con herramientas para manejo de base de datos y de información de vigilancia en salud pública.</v>
      </c>
      <c r="I258" s="35">
        <f>_xlfn.XLOOKUP(T_PA9[[#This Row],[CÓDIGO]],'[2]BASE DE RADICACION 2'!$A$2:$A$668,'[2]BASE DE RADICACION 2'!$C$2:$C$668)</f>
        <v>45184</v>
      </c>
      <c r="J258" s="22" t="s">
        <v>148</v>
      </c>
      <c r="K258" s="22" t="s">
        <v>148</v>
      </c>
      <c r="L258" s="22" t="s">
        <v>126</v>
      </c>
      <c r="M258" s="35">
        <f>_xlfn.XLOOKUP(T_PA9[[#This Row],[CÓDIGO]],'[2]BASE DE RADICACION 2'!$A$2:$A$668,'[2]BASE DE RADICACION 2'!$V$2:$V$668)</f>
        <v>45195</v>
      </c>
      <c r="N258" s="22" t="s">
        <v>63</v>
      </c>
      <c r="O258" s="22" t="str">
        <f>_xlfn.XLOOKUP(T_PA9[[#This Row],[CÓDIGO]],'[2]BASE DE RADICACION 2'!$A$2:$A$668,'[2]BASE DE RADICACION 2'!$N$2:$N$668)</f>
        <v>Directa prestación de servicios</v>
      </c>
      <c r="P258" s="78" t="e">
        <f>_xlfn.XLOOKUP(T_PA9[[#This Row],[CÓDIGO]],'[3]BASE DE RADICACION 2'!$A$2:$A$620,'[3]BASE DE RADICACION 2'!$O$2:$O$620)</f>
        <v>#N/A</v>
      </c>
      <c r="Q258" s="78" t="e">
        <f>_xlfn.XLOOKUP(T_PA9[[#This Row],[CÓDIGO]],'[3]BASE DE RADICACION 2'!$A$2:$A$620,'[3]BASE DE RADICACION 2'!$O$2:$O$620)</f>
        <v>#N/A</v>
      </c>
      <c r="R258" s="78" t="e">
        <f>_xlfn.XLOOKUP(T_PA9[[#This Row],[CÓDIGO]],'[3]BASE DE RADICACION 2'!$A$2:$A$620,'[3]BASE DE RADICACION 2'!$O$2:$O$620)</f>
        <v>#N/A</v>
      </c>
      <c r="S258" s="78"/>
      <c r="T258" s="24" t="s">
        <v>399</v>
      </c>
    </row>
    <row r="259" spans="2:20" ht="38.25" hidden="1" customHeight="1" x14ac:dyDescent="0.2">
      <c r="B259" s="28" t="s">
        <v>412</v>
      </c>
      <c r="C259" s="22">
        <f>_xlfn.XLOOKUP(T_PA9[[#This Row],[CÓDIGO]],'[2]BASE DE RADICACION 2'!$A$2:$A$668,'[2]BASE DE RADICACION 2'!$B$2:$B$668)</f>
        <v>336</v>
      </c>
      <c r="D259" s="22" t="str">
        <f>_xlfn.XLOOKUP(T_PA9[[#This Row],[CÓDIGO]],'[2]BASE DE RADICACION 2'!$A$2:$A$668,'[2]BASE DE RADICACION 2'!$E$2:$E$668)</f>
        <v>Solicitud de contratación Dora Mariela Callejas Ortega</v>
      </c>
      <c r="E259" s="22">
        <f>_xlfn.XLOOKUP(T_PA9[[#This Row],[CÓDIGO]],'[2]BASE DE RADICACION 2'!$A$2:$A$668,'[2]BASE DE RADICACION 2'!$F$2:$F$668)</f>
        <v>344</v>
      </c>
      <c r="F259" s="29" t="s">
        <v>57</v>
      </c>
      <c r="G259" s="29" t="s">
        <v>398</v>
      </c>
      <c r="H259" s="22" t="str">
        <f>_xlfn.XLOOKUP(T_PA9[[#This Row],[CÓDIGO]],'[2]BASE DE RADICACION 2'!$A$2:$A$668,'[2]BASE DE RADICACION 2'!$M$2:$M$668)</f>
        <v>Brindar apoyo a las acciones de inteligencia epidemiológica en la evaluación del sistema de vigilancia de salud pública de IAAS.</v>
      </c>
      <c r="I259" s="35">
        <f>_xlfn.XLOOKUP(T_PA9[[#This Row],[CÓDIGO]],'[2]BASE DE RADICACION 2'!$A$2:$A$668,'[2]BASE DE RADICACION 2'!$C$2:$C$668)</f>
        <v>45021</v>
      </c>
      <c r="J259" s="22" t="s">
        <v>81</v>
      </c>
      <c r="K259" s="22" t="s">
        <v>137</v>
      </c>
      <c r="L259" s="22" t="s">
        <v>126</v>
      </c>
      <c r="M259" s="35">
        <f>_xlfn.XLOOKUP(T_PA9[[#This Row],[CÓDIGO]],'[2]BASE DE RADICACION 2'!$A$2:$A$668,'[2]BASE DE RADICACION 2'!$V$2:$V$668)</f>
        <v>45058</v>
      </c>
      <c r="N259" s="22" t="s">
        <v>63</v>
      </c>
      <c r="O259" s="22" t="str">
        <f>_xlfn.XLOOKUP(T_PA9[[#This Row],[CÓDIGO]],'[2]BASE DE RADICACION 2'!$A$2:$A$668,'[2]BASE DE RADICACION 2'!$N$2:$N$668)</f>
        <v>Directa prestación de servicios</v>
      </c>
      <c r="P259" s="78" t="e">
        <f>_xlfn.XLOOKUP(T_PA9[[#This Row],[CÓDIGO]],'[3]BASE DE RADICACION 2'!$A$2:$A$620,'[3]BASE DE RADICACION 2'!$O$2:$O$620)</f>
        <v>#N/A</v>
      </c>
      <c r="Q259" s="78" t="e">
        <f>_xlfn.XLOOKUP(T_PA9[[#This Row],[CÓDIGO]],'[3]BASE DE RADICACION 2'!$A$2:$A$620,'[3]BASE DE RADICACION 2'!$O$2:$O$620)</f>
        <v>#N/A</v>
      </c>
      <c r="R259" s="78" t="e">
        <f>_xlfn.XLOOKUP(T_PA9[[#This Row],[CÓDIGO]],'[3]BASE DE RADICACION 2'!$A$2:$A$620,'[3]BASE DE RADICACION 2'!$O$2:$O$620)</f>
        <v>#N/A</v>
      </c>
      <c r="S259" s="78"/>
      <c r="T259" s="24" t="s">
        <v>399</v>
      </c>
    </row>
    <row r="260" spans="2:20" ht="51" hidden="1" customHeight="1" x14ac:dyDescent="0.2">
      <c r="B260" s="28" t="s">
        <v>413</v>
      </c>
      <c r="C260" s="22">
        <f>_xlfn.XLOOKUP(T_PA9[[#This Row],[CÓDIGO]],'[2]BASE DE RADICACION 2'!$A$2:$A$668,'[2]BASE DE RADICACION 2'!$B$2:$B$668)</f>
        <v>337</v>
      </c>
      <c r="D260" s="22" t="str">
        <f>_xlfn.XLOOKUP(T_PA9[[#This Row],[CÓDIGO]],'[2]BASE DE RADICACION 2'!$A$2:$A$668,'[2]BASE DE RADICACION 2'!$E$2:$E$668)</f>
        <v>Solicitud de contratación Aylin Ydalmy Agudelo Cardona</v>
      </c>
      <c r="E260" s="22">
        <f>_xlfn.XLOOKUP(T_PA9[[#This Row],[CÓDIGO]],'[2]BASE DE RADICACION 2'!$A$2:$A$668,'[2]BASE DE RADICACION 2'!$F$2:$F$668)</f>
        <v>344</v>
      </c>
      <c r="F260" s="29" t="s">
        <v>57</v>
      </c>
      <c r="G260" s="29" t="s">
        <v>398</v>
      </c>
      <c r="H260" s="22" t="str">
        <f>_xlfn.XLOOKUP(T_PA9[[#This Row],[CÓDIGO]],'[2]BASE DE RADICACION 2'!$A$2:$A$668,'[2]BASE DE RADICACION 2'!$M$2:$M$668)</f>
        <v>Realizar acciones para la gestión administrativa y financiera según estándares de calidad en el marco de los proyectos de infecciones asociadas a la atención en salud.</v>
      </c>
      <c r="I260" s="35">
        <f>_xlfn.XLOOKUP(T_PA9[[#This Row],[CÓDIGO]],'[2]BASE DE RADICACION 2'!$A$2:$A$668,'[2]BASE DE RADICACION 2'!$C$2:$C$668)</f>
        <v>45026</v>
      </c>
      <c r="J260" s="22" t="s">
        <v>81</v>
      </c>
      <c r="K260" s="22" t="s">
        <v>137</v>
      </c>
      <c r="L260" s="22" t="s">
        <v>126</v>
      </c>
      <c r="M260" s="35">
        <f>_xlfn.XLOOKUP(T_PA9[[#This Row],[CÓDIGO]],'[2]BASE DE RADICACION 2'!$A$2:$A$668,'[2]BASE DE RADICACION 2'!$V$2:$V$668)</f>
        <v>45051</v>
      </c>
      <c r="N260" s="22" t="s">
        <v>63</v>
      </c>
      <c r="O260" s="22" t="str">
        <f>_xlfn.XLOOKUP(T_PA9[[#This Row],[CÓDIGO]],'[2]BASE DE RADICACION 2'!$A$2:$A$668,'[2]BASE DE RADICACION 2'!$N$2:$N$668)</f>
        <v>Directa prestación de servicios</v>
      </c>
      <c r="P260" s="78" t="e">
        <f>_xlfn.XLOOKUP(T_PA9[[#This Row],[CÓDIGO]],'[3]BASE DE RADICACION 2'!$A$2:$A$620,'[3]BASE DE RADICACION 2'!$O$2:$O$620)</f>
        <v>#N/A</v>
      </c>
      <c r="Q260" s="78" t="e">
        <f>_xlfn.XLOOKUP(T_PA9[[#This Row],[CÓDIGO]],'[3]BASE DE RADICACION 2'!$A$2:$A$620,'[3]BASE DE RADICACION 2'!$O$2:$O$620)</f>
        <v>#N/A</v>
      </c>
      <c r="R260" s="78" t="e">
        <f>_xlfn.XLOOKUP(T_PA9[[#This Row],[CÓDIGO]],'[3]BASE DE RADICACION 2'!$A$2:$A$620,'[3]BASE DE RADICACION 2'!$O$2:$O$620)</f>
        <v>#N/A</v>
      </c>
      <c r="S260" s="78"/>
      <c r="T260" s="24" t="s">
        <v>399</v>
      </c>
    </row>
    <row r="261" spans="2:20" ht="63.75" hidden="1" customHeight="1" x14ac:dyDescent="0.2">
      <c r="B261" s="28" t="s">
        <v>414</v>
      </c>
      <c r="C261" s="22">
        <f>_xlfn.XLOOKUP(T_PA9[[#This Row],[CÓDIGO]],'[2]BASE DE RADICACION 2'!$A$2:$A$668,'[2]BASE DE RADICACION 2'!$B$2:$B$668)</f>
        <v>350</v>
      </c>
      <c r="D261" s="22" t="str">
        <f>_xlfn.XLOOKUP(T_PA9[[#This Row],[CÓDIGO]],'[2]BASE DE RADICACION 2'!$A$2:$A$668,'[2]BASE DE RADICACION 2'!$E$2:$E$668)</f>
        <v>Solicitud de contratación Manuel Alejandro Jimenez Salamanca</v>
      </c>
      <c r="E261" s="22">
        <f>_xlfn.XLOOKUP(T_PA9[[#This Row],[CÓDIGO]],'[2]BASE DE RADICACION 2'!$A$2:$A$668,'[2]BASE DE RADICACION 2'!$F$2:$F$668)</f>
        <v>344</v>
      </c>
      <c r="F261" s="29" t="s">
        <v>57</v>
      </c>
      <c r="G261" s="29" t="s">
        <v>398</v>
      </c>
      <c r="H261" s="22" t="str">
        <f>_xlfn.XLOOKUP(T_PA9[[#This Row],[CÓDIGO]],'[2]BASE DE RADICACION 2'!$A$2:$A$668,'[2]BASE DE RADICACION 2'!$M$2:$M$668)</f>
        <v>Prestar los servicios profesionales para los proyectos de infecciones asociadas a la atención en salud para apoyar en la traducción técnica documental y traducción simultánea audiovisual inglés-español-inglés de acuerdo con el requerimiento de la Dirección de Vigilancia y Análisis del Riesgo en Salud Pública.</v>
      </c>
      <c r="I261" s="35">
        <f>_xlfn.XLOOKUP(T_PA9[[#This Row],[CÓDIGO]],'[2]BASE DE RADICACION 2'!$A$2:$A$668,'[2]BASE DE RADICACION 2'!$C$2:$C$668)</f>
        <v>45040</v>
      </c>
      <c r="J261" s="22" t="s">
        <v>81</v>
      </c>
      <c r="K261" s="22" t="s">
        <v>137</v>
      </c>
      <c r="L261" s="22" t="s">
        <v>126</v>
      </c>
      <c r="M261" s="35">
        <f>_xlfn.XLOOKUP(T_PA9[[#This Row],[CÓDIGO]],'[2]BASE DE RADICACION 2'!$A$2:$A$668,'[2]BASE DE RADICACION 2'!$V$2:$V$668)</f>
        <v>45058</v>
      </c>
      <c r="N261" s="22" t="s">
        <v>63</v>
      </c>
      <c r="O261" s="22" t="str">
        <f>_xlfn.XLOOKUP(T_PA9[[#This Row],[CÓDIGO]],'[2]BASE DE RADICACION 2'!$A$2:$A$668,'[2]BASE DE RADICACION 2'!$N$2:$N$668)</f>
        <v>Directa prestación de servicios</v>
      </c>
      <c r="P261" s="78" t="e">
        <f>_xlfn.XLOOKUP(T_PA9[[#This Row],[CÓDIGO]],'[3]BASE DE RADICACION 2'!$A$2:$A$620,'[3]BASE DE RADICACION 2'!$O$2:$O$620)</f>
        <v>#N/A</v>
      </c>
      <c r="Q261" s="78" t="e">
        <f>_xlfn.XLOOKUP(T_PA9[[#This Row],[CÓDIGO]],'[3]BASE DE RADICACION 2'!$A$2:$A$620,'[3]BASE DE RADICACION 2'!$O$2:$O$620)</f>
        <v>#N/A</v>
      </c>
      <c r="R261" s="78" t="e">
        <f>_xlfn.XLOOKUP(T_PA9[[#This Row],[CÓDIGO]],'[3]BASE DE RADICACION 2'!$A$2:$A$620,'[3]BASE DE RADICACION 2'!$O$2:$O$620)</f>
        <v>#N/A</v>
      </c>
      <c r="S261" s="78" t="e">
        <f>_xlfn.XLOOKUP(T_PA9[[#This Row],[CÓDIGO]],'[3]BASE DE RADICACION 2'!$A$2:$A$627,'[3]BASE DE RADICACION 2'!$W$2:$W$627)</f>
        <v>#N/A</v>
      </c>
      <c r="T261" s="24" t="s">
        <v>399</v>
      </c>
    </row>
    <row r="262" spans="2:20" s="83" customFormat="1" ht="38.25" hidden="1" customHeight="1" x14ac:dyDescent="0.2">
      <c r="B262" s="23" t="s">
        <v>415</v>
      </c>
      <c r="C262" s="23">
        <f>_xlfn.XLOOKUP(T_PA9[[#This Row],[CÓDIGO]],'[2]BASE DE RADICACION 2'!$A$2:$A$668,'[2]BASE DE RADICACION 2'!$B$2:$B$668)</f>
        <v>381</v>
      </c>
      <c r="D262" s="23" t="str">
        <f>_xlfn.XLOOKUP(T_PA9[[#This Row],[CÓDIGO]],'[2]BASE DE RADICACION 2'!$A$2:$A$668,'[2]BASE DE RADICACION 2'!$E$2:$E$668)</f>
        <v>Solicitud de contratación Claudia Patricia Mora Aguirre</v>
      </c>
      <c r="E262" s="23">
        <f>_xlfn.XLOOKUP(T_PA9[[#This Row],[CÓDIGO]],'[2]BASE DE RADICACION 2'!$A$2:$A$668,'[2]BASE DE RADICACION 2'!$F$2:$F$668)</f>
        <v>344</v>
      </c>
      <c r="F262" s="39" t="s">
        <v>57</v>
      </c>
      <c r="G262" s="39" t="s">
        <v>398</v>
      </c>
      <c r="H262" s="23">
        <f>_xlfn.XLOOKUP(T_PA9[[#This Row],[CÓDIGO]],'[2]BASE DE RADICACION 2'!$A$2:$A$668,'[2]BASE DE RADICACION 2'!$M$2:$M$668)</f>
        <v>0</v>
      </c>
      <c r="I262" s="61">
        <f>_xlfn.XLOOKUP(T_PA9[[#This Row],[CÓDIGO]],'[2]BASE DE RADICACION 2'!$A$2:$A$668,'[2]BASE DE RADICACION 2'!$C$2:$C$668)</f>
        <v>45072</v>
      </c>
      <c r="J262" s="23" t="s">
        <v>81</v>
      </c>
      <c r="K262" s="23" t="s">
        <v>137</v>
      </c>
      <c r="L262" s="23" t="s">
        <v>149</v>
      </c>
      <c r="M262" s="61">
        <f>_xlfn.XLOOKUP(T_PA9[[#This Row],[CÓDIGO]],'[2]BASE DE RADICACION 2'!$A$2:$A$668,'[2]BASE DE RADICACION 2'!$V$2:$V$668)</f>
        <v>0</v>
      </c>
      <c r="N262" s="23" t="s">
        <v>63</v>
      </c>
      <c r="O262" s="23" t="str">
        <f>_xlfn.XLOOKUP(T_PA9[[#This Row],[CÓDIGO]],'[2]BASE DE RADICACION 2'!$A$2:$A$668,'[2]BASE DE RADICACION 2'!$N$2:$N$668)</f>
        <v>Directa prestación de servicios</v>
      </c>
      <c r="P262" s="80" t="s">
        <v>150</v>
      </c>
      <c r="Q262" s="80" t="s">
        <v>150</v>
      </c>
      <c r="R262" s="80" t="s">
        <v>150</v>
      </c>
      <c r="S262" s="80" t="e">
        <f>_xlfn.XLOOKUP(T_PA9[[#This Row],[CÓDIGO]],'[3]BASE DE RADICACION 2'!$A$2:$A$627,'[3]BASE DE RADICACION 2'!$W$2:$W$627)</f>
        <v>#N/A</v>
      </c>
      <c r="T262" s="38" t="s">
        <v>399</v>
      </c>
    </row>
    <row r="263" spans="2:20" s="86" customFormat="1" ht="38.25" hidden="1" customHeight="1" x14ac:dyDescent="0.2">
      <c r="B263" s="41" t="s">
        <v>416</v>
      </c>
      <c r="C263" s="22">
        <f>_xlfn.XLOOKUP(T_PA9[[#This Row],[CÓDIGO]],'[2]BASE DE RADICACION 2'!$A$2:$A$668,'[2]BASE DE RADICACION 2'!$B$2:$B$668)</f>
        <v>434</v>
      </c>
      <c r="D263" s="22" t="str">
        <f>_xlfn.XLOOKUP(T_PA9[[#This Row],[CÓDIGO]],'[2]BASE DE RADICACION 2'!$A$2:$A$668,'[2]BASE DE RADICACION 2'!$E$2:$E$668)</f>
        <v>Solicitud de contratación Sandra Milena Rivera Vargas</v>
      </c>
      <c r="E263" s="22">
        <f>_xlfn.XLOOKUP(T_PA9[[#This Row],[CÓDIGO]],'[2]BASE DE RADICACION 2'!$A$2:$A$668,'[2]BASE DE RADICACION 2'!$F$2:$F$668)</f>
        <v>344</v>
      </c>
      <c r="F263" s="40" t="s">
        <v>57</v>
      </c>
      <c r="G263" s="40" t="s">
        <v>398</v>
      </c>
      <c r="H263" s="22" t="str">
        <f>_xlfn.XLOOKUP(T_PA9[[#This Row],[CÓDIGO]],'[2]BASE DE RADICACION 2'!$A$2:$A$668,'[2]BASE DE RADICACION 2'!$M$2:$M$668)</f>
        <v>Brindar apoyo en el análisis epidemiológico de eventos transmisibles de interés para la salud pública según lineamientos establecidos.</v>
      </c>
      <c r="I263" s="35">
        <f>_xlfn.XLOOKUP(T_PA9[[#This Row],[CÓDIGO]],'[2]BASE DE RADICACION 2'!$A$2:$A$668,'[2]BASE DE RADICACION 2'!$C$2:$C$668)</f>
        <v>45128</v>
      </c>
      <c r="J263" s="41" t="s">
        <v>146</v>
      </c>
      <c r="K263" s="41" t="s">
        <v>146</v>
      </c>
      <c r="L263" s="41" t="s">
        <v>126</v>
      </c>
      <c r="M263" s="35">
        <f>_xlfn.XLOOKUP(T_PA9[[#This Row],[CÓDIGO]],'[2]BASE DE RADICACION 2'!$A$2:$A$668,'[2]BASE DE RADICACION 2'!$V$2:$V$668)</f>
        <v>45161</v>
      </c>
      <c r="N263" s="41" t="s">
        <v>63</v>
      </c>
      <c r="O263" s="22" t="str">
        <f>_xlfn.XLOOKUP(T_PA9[[#This Row],[CÓDIGO]],'[2]BASE DE RADICACION 2'!$A$2:$A$668,'[2]BASE DE RADICACION 2'!$N$2:$N$668)</f>
        <v>Directa prestación de servicios</v>
      </c>
      <c r="P263" s="85" t="e">
        <f>_xlfn.XLOOKUP(T_PA9[[#This Row],[CÓDIGO]],'[3]BASE DE RADICACION 2'!$A$2:$A$620,'[3]BASE DE RADICACION 2'!$O$2:$O$620)</f>
        <v>#N/A</v>
      </c>
      <c r="Q263" s="85" t="e">
        <f>_xlfn.XLOOKUP(T_PA9[[#This Row],[CÓDIGO]],'[3]BASE DE RADICACION 2'!$A$2:$A$620,'[3]BASE DE RADICACION 2'!$O$2:$O$620)</f>
        <v>#N/A</v>
      </c>
      <c r="R263" s="85" t="e">
        <f>_xlfn.XLOOKUP(T_PA9[[#This Row],[CÓDIGO]],'[3]BASE DE RADICACION 2'!$A$2:$A$620,'[3]BASE DE RADICACION 2'!$O$2:$O$620)</f>
        <v>#N/A</v>
      </c>
      <c r="S263" s="78"/>
      <c r="T263" s="24" t="s">
        <v>399</v>
      </c>
    </row>
    <row r="264" spans="2:20" ht="63.75" hidden="1" customHeight="1" x14ac:dyDescent="0.2">
      <c r="B264" s="28" t="s">
        <v>417</v>
      </c>
      <c r="C264" s="22">
        <f>_xlfn.XLOOKUP(T_PA9[[#This Row],[CÓDIGO]],'[2]BASE DE RADICACION 2'!$A$2:$A$668,'[2]BASE DE RADICACION 2'!$B$2:$B$668)</f>
        <v>519</v>
      </c>
      <c r="D264" s="22" t="str">
        <f>_xlfn.XLOOKUP(T_PA9[[#This Row],[CÓDIGO]],'[2]BASE DE RADICACION 2'!$A$2:$A$668,'[2]BASE DE RADICACION 2'!$E$2:$E$668)</f>
        <v>Solicitud de contratación Curso Buenas Prácticas Clínicas</v>
      </c>
      <c r="E264" s="22">
        <f>_xlfn.XLOOKUP(T_PA9[[#This Row],[CÓDIGO]],'[2]BASE DE RADICACION 2'!$A$2:$A$668,'[2]BASE DE RADICACION 2'!$F$2:$F$668)</f>
        <v>344</v>
      </c>
      <c r="F264" s="29" t="s">
        <v>57</v>
      </c>
      <c r="G264" s="29" t="s">
        <v>398</v>
      </c>
      <c r="H264" s="22" t="str">
        <f>_xlfn.XLOOKUP(T_PA9[[#This Row],[CÓDIGO]],'[2]BASE DE RADICACION 2'!$A$2:$A$668,'[2]BASE DE RADICACION 2'!$M$2:$M$668)</f>
        <v>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v>
      </c>
      <c r="I264" s="35">
        <f>_xlfn.XLOOKUP(T_PA9[[#This Row],[CÓDIGO]],'[2]BASE DE RADICACION 2'!$A$2:$A$668,'[2]BASE DE RADICACION 2'!$C$2:$C$668)</f>
        <v>45217</v>
      </c>
      <c r="J264" s="22" t="s">
        <v>152</v>
      </c>
      <c r="K264" s="22" t="s">
        <v>152</v>
      </c>
      <c r="L264" s="22" t="s">
        <v>126</v>
      </c>
      <c r="M264" s="35">
        <f>_xlfn.XLOOKUP(T_PA9[[#This Row],[CÓDIGO]],'[2]BASE DE RADICACION 2'!$A$2:$A$668,'[2]BASE DE RADICACION 2'!$V$2:$V$668)</f>
        <v>45223</v>
      </c>
      <c r="N264" s="22" t="s">
        <v>418</v>
      </c>
      <c r="O264" s="22" t="str">
        <f>_xlfn.XLOOKUP(T_PA9[[#This Row],[CÓDIGO]],'[2]BASE DE RADICACION 2'!$A$2:$A$668,'[2]BASE DE RADICACION 2'!$N$2:$N$668)</f>
        <v>Directa prestación de servicios</v>
      </c>
      <c r="P264" s="78" t="e">
        <f>_xlfn.XLOOKUP(T_PA9[[#This Row],[CÓDIGO]],'[3]BASE DE RADICACION 2'!$A$2:$A$620,'[3]BASE DE RADICACION 2'!$O$2:$O$620)</f>
        <v>#N/A</v>
      </c>
      <c r="Q264" s="78">
        <v>1358500</v>
      </c>
      <c r="R264" s="78">
        <v>1358500</v>
      </c>
      <c r="S264" s="78" t="e">
        <f>_xlfn.XLOOKUP(T_PA9[[#This Row],[CÓDIGO]],'[3]BASE DE RADICACION 2'!$A$2:$A$627,'[3]BASE DE RADICACION 2'!$W$2:$W$627)</f>
        <v>#N/A</v>
      </c>
      <c r="T264" s="24" t="s">
        <v>399</v>
      </c>
    </row>
    <row r="265" spans="2:20" ht="44.25" hidden="1" customHeight="1" x14ac:dyDescent="0.2">
      <c r="B265" s="28" t="s">
        <v>419</v>
      </c>
      <c r="C265" s="22">
        <f>_xlfn.XLOOKUP(T_PA9[[#This Row],[CÓDIGO]],'[2]BASE DE RADICACION 2'!$A$2:$A$668,'[2]BASE DE RADICACION 2'!$B$2:$B$668)</f>
        <v>325</v>
      </c>
      <c r="D265" s="22" t="str">
        <f>_xlfn.XLOOKUP(T_PA9[[#This Row],[CÓDIGO]],'[2]BASE DE RADICACION 2'!$A$2:$A$668,'[2]BASE DE RADICACION 2'!$E$2:$E$668)</f>
        <v>Solicitud de contratación Ivonnie Adriana Astrid Alayon Calderon</v>
      </c>
      <c r="E265" s="22">
        <f>_xlfn.XLOOKUP(T_PA9[[#This Row],[CÓDIGO]],'[2]BASE DE RADICACION 2'!$A$2:$A$668,'[2]BASE DE RADICACION 2'!$F$2:$F$668)</f>
        <v>344</v>
      </c>
      <c r="F265" s="29" t="s">
        <v>57</v>
      </c>
      <c r="G265" s="29" t="s">
        <v>398</v>
      </c>
      <c r="H265" s="22" t="str">
        <f>_xlfn.XLOOKUP(T_PA9[[#This Row],[CÓDIGO]],'[2]BASE DE RADICACION 2'!$A$2:$A$668,'[2]BASE DE RADICACION 2'!$M$2:$M$668)</f>
        <v>Prestar servicios profesionales para desarrollar las acciones técnicas, epidemiológicas y administrativas en el marco del proyecto de evaluación del sistema de vigilancia de infecciones asociadas a la atención en salud.</v>
      </c>
      <c r="I265" s="35">
        <f>_xlfn.XLOOKUP(T_PA9[[#This Row],[CÓDIGO]],'[2]BASE DE RADICACION 2'!$A$2:$A$668,'[2]BASE DE RADICACION 2'!$C$2:$C$668)</f>
        <v>45015</v>
      </c>
      <c r="J265" s="22" t="s">
        <v>81</v>
      </c>
      <c r="K265" s="22" t="s">
        <v>81</v>
      </c>
      <c r="L265" s="22" t="s">
        <v>126</v>
      </c>
      <c r="M265" s="35">
        <f>_xlfn.XLOOKUP(T_PA9[[#This Row],[CÓDIGO]],'[2]BASE DE RADICACION 2'!$A$2:$A$668,'[2]BASE DE RADICACION 2'!$V$2:$V$668)</f>
        <v>45051</v>
      </c>
      <c r="N265" s="22" t="s">
        <v>63</v>
      </c>
      <c r="O265" s="22" t="str">
        <f>_xlfn.XLOOKUP(T_PA9[[#This Row],[CÓDIGO]],'[2]BASE DE RADICACION 2'!$A$2:$A$668,'[2]BASE DE RADICACION 2'!$N$2:$N$668)</f>
        <v>Directa prestación de servicios</v>
      </c>
      <c r="P265" s="78" t="e">
        <f>_xlfn.XLOOKUP(T_PA9[[#This Row],[CÓDIGO]],'[3]BASE DE RADICACION 2'!$A$2:$A$620,'[3]BASE DE RADICACION 2'!$O$2:$O$620)</f>
        <v>#N/A</v>
      </c>
      <c r="Q265" s="78" t="e">
        <f>_xlfn.XLOOKUP(T_PA9[[#This Row],[CÓDIGO]],'[3]BASE DE RADICACION 2'!$A$2:$A$620,'[3]BASE DE RADICACION 2'!$O$2:$O$620)</f>
        <v>#N/A</v>
      </c>
      <c r="R265" s="78" t="e">
        <f>_xlfn.XLOOKUP(T_PA9[[#This Row],[CÓDIGO]],'[3]BASE DE RADICACION 2'!$A$2:$A$620,'[3]BASE DE RADICACION 2'!$O$2:$O$620)</f>
        <v>#N/A</v>
      </c>
      <c r="S265" s="78"/>
      <c r="T265" s="24" t="s">
        <v>399</v>
      </c>
    </row>
    <row r="266" spans="2:20" ht="44.25" hidden="1" customHeight="1" x14ac:dyDescent="0.2">
      <c r="B266" s="28" t="s">
        <v>554</v>
      </c>
      <c r="C266" s="22">
        <f>_xlfn.XLOOKUP(T_PA9[[#This Row],[CÓDIGO]],'[2]BASE DE RADICACION 2'!$A$2:$A$668,'[2]BASE DE RADICACION 2'!$B$2:$B$668)</f>
        <v>575</v>
      </c>
      <c r="D266" s="22" t="str">
        <f>_xlfn.XLOOKUP(T_PA9[[#This Row],[CÓDIGO]],'[2]BASE DE RADICACION 2'!$A$2:$A$668,'[2]BASE DE RADICACION 2'!$E$2:$E$668)</f>
        <v>Solicitud de contratación Yenys Marcela Regino Ruenes</v>
      </c>
      <c r="E266" s="22" t="str">
        <f>_xlfn.XLOOKUP(T_PA9[[#This Row],[CÓDIGO]],'[2]BASE DE RADICACION 2'!$A$2:$A$668,'[2]BASE DE RADICACION 2'!$F$2:$F$668)</f>
        <v>344 - 378</v>
      </c>
      <c r="F266" s="29" t="s">
        <v>57</v>
      </c>
      <c r="G266" s="29" t="s">
        <v>398</v>
      </c>
      <c r="H266" s="22" t="str">
        <f>_xlfn.XLOOKUP(T_PA9[[#This Row],[CÓDIGO]],'[2]BASE DE RADICACION 2'!$A$2:$A$668,'[2]BASE DE RADICACION 2'!$M$2:$M$668)</f>
        <v>Realizar actividades de seguimiento para la vigilancia en salud pública y análisis epidemiológico de eventos transmisibles y del proyecto de IAAS y COVID-19.</v>
      </c>
      <c r="I266" s="35">
        <f>_xlfn.XLOOKUP(T_PA9[[#This Row],[CÓDIGO]],'[2]BASE DE RADICACION 2'!$A$2:$A$668,'[2]BASE DE RADICACION 2'!$C$2:$C$668)</f>
        <v>45275</v>
      </c>
      <c r="J266" s="22" t="s">
        <v>81</v>
      </c>
      <c r="K266" s="22" t="s">
        <v>81</v>
      </c>
      <c r="L266" s="22" t="s">
        <v>157</v>
      </c>
      <c r="M266" s="35">
        <f>_xlfn.XLOOKUP(T_PA9[[#This Row],[CÓDIGO]],'[2]BASE DE RADICACION 2'!$A$2:$A$668,'[2]BASE DE RADICACION 2'!$V$2:$V$668)</f>
        <v>45289</v>
      </c>
      <c r="N266" s="22" t="s">
        <v>63</v>
      </c>
      <c r="O266" s="22" t="str">
        <f>_xlfn.XLOOKUP(T_PA9[[#This Row],[CÓDIGO]],'[2]BASE DE RADICACION 2'!$A$2:$A$668,'[2]BASE DE RADICACION 2'!$N$2:$N$668)</f>
        <v>Directa prestación de servicios</v>
      </c>
      <c r="P266" s="78">
        <v>36589880</v>
      </c>
      <c r="Q266" s="78">
        <v>36589880</v>
      </c>
      <c r="R266" s="78" t="s">
        <v>150</v>
      </c>
      <c r="S266" s="78"/>
      <c r="T266" s="24" t="s">
        <v>399</v>
      </c>
    </row>
    <row r="267" spans="2:20" ht="63.75" customHeight="1" x14ac:dyDescent="0.2">
      <c r="B267" s="28" t="s">
        <v>420</v>
      </c>
      <c r="C267" s="22">
        <f>_xlfn.XLOOKUP(T_PA9[[#This Row],[CÓDIGO]],'[2]BASE DE RADICACION 2'!$A$2:$A$668,'[2]BASE DE RADICACION 2'!$B$2:$B$668)</f>
        <v>513</v>
      </c>
      <c r="D267" s="22" t="str">
        <f>_xlfn.XLOOKUP(T_PA9[[#This Row],[CÓDIGO]],'[2]BASE DE RADICACION 2'!$A$2:$A$668,'[2]BASE DE RADICACION 2'!$E$2:$E$668)</f>
        <v xml:space="preserve">Solicitud proceso invitación cuantía menor - Adquirir tabletas e impresora de etiquetas </v>
      </c>
      <c r="E267" s="22" t="str">
        <f>_xlfn.XLOOKUP(T_PA9[[#This Row],[CÓDIGO]],'[2]BASE DE RADICACION 2'!$A$2:$A$668,'[2]BASE DE RADICACION 2'!$F$2:$F$668)</f>
        <v>338-374|339-375|358-379</v>
      </c>
      <c r="F267" s="29" t="s">
        <v>167</v>
      </c>
      <c r="G267" s="29" t="s">
        <v>421</v>
      </c>
      <c r="H267" s="22" t="str">
        <f>_xlfn.XLOOKUP(T_PA9[[#This Row],[CÓDIGO]],'[2]BASE DE RADICACION 2'!$A$2:$A$668,'[2]BASE DE RADICACION 2'!$M$2:$M$668)</f>
        <v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v>
      </c>
      <c r="I267" s="35">
        <f>_xlfn.XLOOKUP(T_PA9[[#This Row],[CÓDIGO]],'[2]BASE DE RADICACION 2'!$A$2:$A$668,'[2]BASE DE RADICACION 2'!$C$2:$C$668)</f>
        <v>45208</v>
      </c>
      <c r="J267" s="22" t="s">
        <v>144</v>
      </c>
      <c r="K267" s="22" t="s">
        <v>152</v>
      </c>
      <c r="L267" s="22" t="s">
        <v>126</v>
      </c>
      <c r="M267" s="35">
        <f>_xlfn.XLOOKUP(T_PA9[[#This Row],[CÓDIGO]],'[2]BASE DE RADICACION 2'!$A$2:$A$668,'[2]BASE DE RADICACION 2'!$V$2:$V$668)</f>
        <v>45285</v>
      </c>
      <c r="N267" s="22" t="s">
        <v>193</v>
      </c>
      <c r="O267" s="22" t="str">
        <f>_xlfn.XLOOKUP(T_PA9[[#This Row],[CÓDIGO]],'[2]BASE DE RADICACION 2'!$A$2:$A$668,'[2]BASE DE RADICACION 2'!$N$2:$N$668)</f>
        <v>Invitación Cuantía Inferior (50)</v>
      </c>
      <c r="P267" s="78">
        <v>10000000</v>
      </c>
      <c r="Q267" s="78">
        <v>19500000</v>
      </c>
      <c r="R267" s="78">
        <v>5796000</v>
      </c>
      <c r="S267" s="78"/>
      <c r="T267" s="24" t="s">
        <v>422</v>
      </c>
    </row>
    <row r="268" spans="2:20" ht="49.5" hidden="1" customHeight="1" x14ac:dyDescent="0.2">
      <c r="B268" s="28" t="s">
        <v>423</v>
      </c>
      <c r="C268" s="22" t="s">
        <v>150</v>
      </c>
      <c r="D268" s="22" t="s">
        <v>190</v>
      </c>
      <c r="E268" s="22" t="s">
        <v>150</v>
      </c>
      <c r="F268" s="29" t="s">
        <v>167</v>
      </c>
      <c r="G268" s="29" t="s">
        <v>421</v>
      </c>
      <c r="H268" s="22" t="e">
        <f>_xlfn.XLOOKUP(T_PA9[[#This Row],[CÓDIGO]],'[2]BASE DE RADICACION 2'!$A$2:$A$668,'[2]BASE DE RADICACION 2'!$M$2:$M$668)</f>
        <v>#N/A</v>
      </c>
      <c r="I268" s="35" t="e">
        <f>_xlfn.XLOOKUP(T_PA9[[#This Row],[CÓDIGO]],'[2]BASE DE RADICACION 2'!$A$2:$A$668,'[2]BASE DE RADICACION 2'!$C$2:$C$668)</f>
        <v>#N/A</v>
      </c>
      <c r="J268" s="22" t="s">
        <v>146</v>
      </c>
      <c r="K268" s="22"/>
      <c r="L268" s="22" t="s">
        <v>191</v>
      </c>
      <c r="M268" s="35" t="e">
        <f>_xlfn.XLOOKUP(T_PA9[[#This Row],[CÓDIGO]],'[2]BASE DE RADICACION 2'!$A$2:$A$668,'[2]BASE DE RADICACION 2'!$V$2:$V$668)</f>
        <v>#N/A</v>
      </c>
      <c r="N268" s="22" t="s">
        <v>82</v>
      </c>
      <c r="O268" s="22" t="e">
        <f>_xlfn.XLOOKUP(T_PA9[[#This Row],[CÓDIGO]],'[2]BASE DE RADICACION 2'!$A$2:$A$668,'[2]BASE DE RADICACION 2'!$N$2:$N$668)</f>
        <v>#N/A</v>
      </c>
      <c r="P268" s="78">
        <v>83000000</v>
      </c>
      <c r="Q268" s="78" t="s">
        <v>150</v>
      </c>
      <c r="R268" s="78" t="s">
        <v>150</v>
      </c>
      <c r="S268" s="52" t="s">
        <v>424</v>
      </c>
      <c r="T268" s="24" t="s">
        <v>422</v>
      </c>
    </row>
    <row r="269" spans="2:20" ht="49.5" hidden="1" customHeight="1" x14ac:dyDescent="0.2">
      <c r="B269" s="28" t="s">
        <v>425</v>
      </c>
      <c r="C269" s="22" t="s">
        <v>150</v>
      </c>
      <c r="D269" s="22" t="s">
        <v>190</v>
      </c>
      <c r="E269" s="22" t="s">
        <v>150</v>
      </c>
      <c r="F269" s="29" t="s">
        <v>167</v>
      </c>
      <c r="G269" s="29" t="s">
        <v>421</v>
      </c>
      <c r="H269" s="22" t="e">
        <f>_xlfn.XLOOKUP(T_PA9[[#This Row],[CÓDIGO]],'[2]BASE DE RADICACION 2'!$A$2:$A$668,'[2]BASE DE RADICACION 2'!$M$2:$M$668)</f>
        <v>#N/A</v>
      </c>
      <c r="I269" s="35" t="e">
        <f>_xlfn.XLOOKUP(T_PA9[[#This Row],[CÓDIGO]],'[2]BASE DE RADICACION 2'!$A$2:$A$668,'[2]BASE DE RADICACION 2'!$C$2:$C$668)</f>
        <v>#N/A</v>
      </c>
      <c r="J269" s="22" t="s">
        <v>87</v>
      </c>
      <c r="K269" s="22"/>
      <c r="L269" s="22" t="s">
        <v>191</v>
      </c>
      <c r="M269" s="35" t="e">
        <f>_xlfn.XLOOKUP(T_PA9[[#This Row],[CÓDIGO]],'[2]BASE DE RADICACION 2'!$A$2:$A$668,'[2]BASE DE RADICACION 2'!$V$2:$V$668)</f>
        <v>#N/A</v>
      </c>
      <c r="N269" s="22" t="s">
        <v>63</v>
      </c>
      <c r="O269" s="22" t="e">
        <f>_xlfn.XLOOKUP(T_PA9[[#This Row],[CÓDIGO]],'[2]BASE DE RADICACION 2'!$A$2:$A$668,'[2]BASE DE RADICACION 2'!$N$2:$N$668)</f>
        <v>#N/A</v>
      </c>
      <c r="P269" s="78">
        <v>39750000</v>
      </c>
      <c r="Q269" s="78" t="s">
        <v>150</v>
      </c>
      <c r="R269" s="78" t="s">
        <v>150</v>
      </c>
      <c r="S269" s="53" t="s">
        <v>426</v>
      </c>
      <c r="T269" s="24" t="s">
        <v>422</v>
      </c>
    </row>
    <row r="270" spans="2:20" ht="82.5" hidden="1" customHeight="1" x14ac:dyDescent="0.2">
      <c r="B270" s="28" t="s">
        <v>427</v>
      </c>
      <c r="C270" s="22">
        <f>_xlfn.XLOOKUP(T_PA9[[#This Row],[CÓDIGO]],'[2]BASE DE RADICACION 2'!$A$2:$A$668,'[2]BASE DE RADICACION 2'!$B$2:$B$668)</f>
        <v>343</v>
      </c>
      <c r="D270" s="22" t="str">
        <f>_xlfn.XLOOKUP(T_PA9[[#This Row],[CÓDIGO]],'[2]BASE DE RADICACION 2'!$A$2:$A$668,'[2]BASE DE RADICACION 2'!$E$2:$E$668)</f>
        <v>Solicitud de contratación Yuly Alexandra Loaiza Malambo</v>
      </c>
      <c r="E270" s="22">
        <f>_xlfn.XLOOKUP(T_PA9[[#This Row],[CÓDIGO]],'[2]BASE DE RADICACION 2'!$A$2:$A$668,'[2]BASE DE RADICACION 2'!$F$2:$F$668)</f>
        <v>358</v>
      </c>
      <c r="F270" s="29" t="s">
        <v>167</v>
      </c>
      <c r="G270" s="29" t="s">
        <v>421</v>
      </c>
      <c r="H270" s="22" t="str">
        <f>_xlfn.XLOOKUP(T_PA9[[#This Row],[CÓDIGO]],'[2]BASE DE RADICACION 2'!$A$2:$A$668,'[2]BASE DE RADICACION 2'!$M$2:$M$668)</f>
        <v>Apoyar la Implementación de una estrategia de educación en los entornos educativo y hogar, así como la caracterización de la población y las viviendas y la administración masiva de niclosamida a la población elegible en el marco del Proyecto: Complejo Teniasis/Cisticercosis, un problema de salud pública en el municipio de Coyaima priorizado en la región Andina: Su abordaje integral desde el enfoque "Una Salud".</v>
      </c>
      <c r="I270" s="35">
        <f>_xlfn.XLOOKUP(T_PA9[[#This Row],[CÓDIGO]],'[2]BASE DE RADICACION 2'!$A$2:$A$668,'[2]BASE DE RADICACION 2'!$C$2:$C$668)</f>
        <v>45036</v>
      </c>
      <c r="J270" s="22" t="s">
        <v>137</v>
      </c>
      <c r="K270" s="22" t="s">
        <v>137</v>
      </c>
      <c r="L270" s="22" t="s">
        <v>126</v>
      </c>
      <c r="M270" s="35">
        <f>_xlfn.XLOOKUP(T_PA9[[#This Row],[CÓDIGO]],'[2]BASE DE RADICACION 2'!$A$2:$A$668,'[2]BASE DE RADICACION 2'!$V$2:$V$668)</f>
        <v>45051</v>
      </c>
      <c r="N270" s="22" t="s">
        <v>63</v>
      </c>
      <c r="O270" s="22" t="str">
        <f>_xlfn.XLOOKUP(T_PA9[[#This Row],[CÓDIGO]],'[2]BASE DE RADICACION 2'!$A$2:$A$668,'[2]BASE DE RADICACION 2'!$N$2:$N$668)</f>
        <v>Directa prestación de servicios</v>
      </c>
      <c r="P270" s="78">
        <v>105235675</v>
      </c>
      <c r="Q270" s="78">
        <f>_xlfn.XLOOKUP(T_PA9[[#This Row],[CÓDIGO]],'[3]BASE DE RADICACION 2'!$A$2:$A$620,'[3]BASE DE RADICACION 2'!$O$2:$O$620)</f>
        <v>96040000</v>
      </c>
      <c r="R270" s="78">
        <f>_xlfn.XLOOKUP(T_PA9[[#This Row],[CÓDIGO]],'[3]BASE DE RADICACION 2'!$A$2:$A$620,'[3]BASE DE RADICACION 2'!$O$2:$O$620)</f>
        <v>96040000</v>
      </c>
      <c r="S270" s="78"/>
      <c r="T270" s="24" t="s">
        <v>422</v>
      </c>
    </row>
    <row r="271" spans="2:20" ht="81" hidden="1" customHeight="1" x14ac:dyDescent="0.2">
      <c r="B271" s="28" t="s">
        <v>428</v>
      </c>
      <c r="C271" s="22">
        <f>_xlfn.XLOOKUP(T_PA9[[#This Row],[CÓDIGO]],'[2]BASE DE RADICACION 2'!$A$2:$A$668,'[2]BASE DE RADICACION 2'!$B$2:$B$668)</f>
        <v>344</v>
      </c>
      <c r="D271" s="22" t="str">
        <f>_xlfn.XLOOKUP(T_PA9[[#This Row],[CÓDIGO]],'[2]BASE DE RADICACION 2'!$A$2:$A$668,'[2]BASE DE RADICACION 2'!$E$2:$E$668)</f>
        <v>Solicitud de contratación Hermes Jacobo Aguillon Chindoy</v>
      </c>
      <c r="E271" s="22">
        <f>_xlfn.XLOOKUP(T_PA9[[#This Row],[CÓDIGO]],'[2]BASE DE RADICACION 2'!$A$2:$A$668,'[2]BASE DE RADICACION 2'!$F$2:$F$668)</f>
        <v>358</v>
      </c>
      <c r="F271" s="29" t="s">
        <v>167</v>
      </c>
      <c r="G271" s="29" t="s">
        <v>421</v>
      </c>
      <c r="H271" s="22" t="str">
        <f>_xlfn.XLOOKUP(T_PA9[[#This Row],[CÓDIGO]],'[2]BASE DE RADICACION 2'!$A$2:$A$668,'[2]BASE DE RADICACION 2'!$M$2:$M$668)</f>
        <v xml:space="preserve">Apoyar la Implementación de las estrategias relacionadas con el componente porcino, estrategia educativa a tenedores de cerdo, caracterización de la población la administración de medicamentos veterinarios en el marco del Proyecto: Complejo Teniasis/Cisticercosis, un problema de salud pública en el municipio de Coyaima priorizado en la región Andina: Su abordaje integral desde el enfoque "Una Salud". </v>
      </c>
      <c r="I271" s="35">
        <f>_xlfn.XLOOKUP(T_PA9[[#This Row],[CÓDIGO]],'[2]BASE DE RADICACION 2'!$A$2:$A$668,'[2]BASE DE RADICACION 2'!$C$2:$C$668)</f>
        <v>45036</v>
      </c>
      <c r="J271" s="22" t="s">
        <v>137</v>
      </c>
      <c r="K271" s="22" t="s">
        <v>137</v>
      </c>
      <c r="L271" s="22" t="s">
        <v>126</v>
      </c>
      <c r="M271" s="35">
        <f>_xlfn.XLOOKUP(T_PA9[[#This Row],[CÓDIGO]],'[2]BASE DE RADICACION 2'!$A$2:$A$668,'[2]BASE DE RADICACION 2'!$V$2:$V$668)</f>
        <v>45051</v>
      </c>
      <c r="N271" s="22" t="s">
        <v>63</v>
      </c>
      <c r="O271" s="22" t="str">
        <f>_xlfn.XLOOKUP(T_PA9[[#This Row],[CÓDIGO]],'[2]BASE DE RADICACION 2'!$A$2:$A$668,'[2]BASE DE RADICACION 2'!$N$2:$N$668)</f>
        <v>Directa prestación de servicios</v>
      </c>
      <c r="P271" s="78">
        <v>105000000</v>
      </c>
      <c r="Q271" s="78">
        <f>_xlfn.XLOOKUP(T_PA9[[#This Row],[CÓDIGO]],'[3]BASE DE RADICACION 2'!$A$2:$A$620,'[3]BASE DE RADICACION 2'!$O$2:$O$620)</f>
        <v>96040000</v>
      </c>
      <c r="R271" s="78">
        <f>_xlfn.XLOOKUP(T_PA9[[#This Row],[CÓDIGO]],'[3]BASE DE RADICACION 2'!$A$2:$A$620,'[3]BASE DE RADICACION 2'!$O$2:$O$620)</f>
        <v>96040000</v>
      </c>
      <c r="S271" s="78"/>
      <c r="T271" s="24" t="s">
        <v>422</v>
      </c>
    </row>
    <row r="272" spans="2:20" ht="80.25" hidden="1" customHeight="1" x14ac:dyDescent="0.2">
      <c r="B272" s="28" t="s">
        <v>429</v>
      </c>
      <c r="C272" s="22">
        <f>_xlfn.XLOOKUP(T_PA9[[#This Row],[CÓDIGO]],'[2]BASE DE RADICACION 2'!$A$2:$A$668,'[2]BASE DE RADICACION 2'!$B$2:$B$668)</f>
        <v>345</v>
      </c>
      <c r="D272" s="22" t="str">
        <f>_xlfn.XLOOKUP(T_PA9[[#This Row],[CÓDIGO]],'[2]BASE DE RADICACION 2'!$A$2:$A$668,'[2]BASE DE RADICACION 2'!$E$2:$E$668)</f>
        <v>Solicitud de contratación Katerine Gomez Tovar</v>
      </c>
      <c r="E272" s="22">
        <f>_xlfn.XLOOKUP(T_PA9[[#This Row],[CÓDIGO]],'[2]BASE DE RADICACION 2'!$A$2:$A$668,'[2]BASE DE RADICACION 2'!$F$2:$F$668)</f>
        <v>358</v>
      </c>
      <c r="F272" s="29" t="s">
        <v>167</v>
      </c>
      <c r="G272" s="29" t="s">
        <v>421</v>
      </c>
      <c r="H272" s="22" t="str">
        <f>_xlfn.XLOOKUP(T_PA9[[#This Row],[CÓDIGO]],'[2]BASE DE RADICACION 2'!$A$2:$A$668,'[2]BASE DE RADICACION 2'!$M$2:$M$668)</f>
        <v>Apoyar a las actividades logísticas, educativas, a la administración de medicamentos, diligenciamiento de registros del trabajo de campo, recolección, triple embalaje de muestras y su envío al INS en el marco del Proyecto: Complejo Teniasis/Cisticercosis, un problema de salud pública en el municipio de Coyaima priorizado en la región Andina: Su abordaje integral desde el enfoque "Una Salud".</v>
      </c>
      <c r="I272" s="35">
        <f>_xlfn.XLOOKUP(T_PA9[[#This Row],[CÓDIGO]],'[2]BASE DE RADICACION 2'!$A$2:$A$668,'[2]BASE DE RADICACION 2'!$C$2:$C$668)</f>
        <v>45036</v>
      </c>
      <c r="J272" s="22" t="s">
        <v>137</v>
      </c>
      <c r="K272" s="22" t="s">
        <v>137</v>
      </c>
      <c r="L272" s="22" t="s">
        <v>126</v>
      </c>
      <c r="M272" s="35">
        <f>_xlfn.XLOOKUP(T_PA9[[#This Row],[CÓDIGO]],'[2]BASE DE RADICACION 2'!$A$2:$A$668,'[2]BASE DE RADICACION 2'!$V$2:$V$668)</f>
        <v>45058</v>
      </c>
      <c r="N272" s="22" t="s">
        <v>63</v>
      </c>
      <c r="O272" s="22" t="str">
        <f>_xlfn.XLOOKUP(T_PA9[[#This Row],[CÓDIGO]],'[2]BASE DE RADICACION 2'!$A$2:$A$668,'[2]BASE DE RADICACION 2'!$N$2:$N$668)</f>
        <v>Directa prestación de servicios</v>
      </c>
      <c r="P272" s="78">
        <v>54000000</v>
      </c>
      <c r="Q272" s="78">
        <f>_xlfn.XLOOKUP(T_PA9[[#This Row],[CÓDIGO]],'[3]BASE DE RADICACION 2'!$A$2:$A$620,'[3]BASE DE RADICACION 2'!$O$2:$O$620)</f>
        <v>49392000</v>
      </c>
      <c r="R272" s="78">
        <f>_xlfn.XLOOKUP(T_PA9[[#This Row],[CÓDIGO]],'[3]BASE DE RADICACION 2'!$A$2:$A$620,'[3]BASE DE RADICACION 2'!$O$2:$O$620)</f>
        <v>49392000</v>
      </c>
      <c r="S272" s="78"/>
      <c r="T272" s="24" t="s">
        <v>422</v>
      </c>
    </row>
    <row r="273" spans="2:20" ht="81.75" hidden="1" customHeight="1" x14ac:dyDescent="0.2">
      <c r="B273" s="28" t="s">
        <v>430</v>
      </c>
      <c r="C273" s="22">
        <f>_xlfn.XLOOKUP(T_PA9[[#This Row],[CÓDIGO]],'[2]BASE DE RADICACION 2'!$A$2:$A$668,'[2]BASE DE RADICACION 2'!$B$2:$B$668)</f>
        <v>309</v>
      </c>
      <c r="D273" s="22" t="str">
        <f>_xlfn.XLOOKUP(T_PA9[[#This Row],[CÓDIGO]],'[2]BASE DE RADICACION 2'!$A$2:$A$668,'[2]BASE DE RADICACION 2'!$E$2:$E$668)</f>
        <v>Solicitud de contratación Maria Camila Jurado Guacaneme</v>
      </c>
      <c r="E273" s="22">
        <f>_xlfn.XLOOKUP(T_PA9[[#This Row],[CÓDIGO]],'[2]BASE DE RADICACION 2'!$A$2:$A$668,'[2]BASE DE RADICACION 2'!$F$2:$F$668)</f>
        <v>358</v>
      </c>
      <c r="F273" s="29" t="s">
        <v>167</v>
      </c>
      <c r="G273" s="29" t="s">
        <v>421</v>
      </c>
      <c r="H273" s="22" t="str">
        <f>_xlfn.XLOOKUP(T_PA9[[#This Row],[CÓDIGO]],'[2]BASE DE RADICACION 2'!$A$2:$A$668,'[2]BASE DE RADICACION 2'!$M$2:$M$668)</f>
        <v xml:space="preserve">Apoyar las actividades de implementación de una estrategia de diagnóstico parasitológico de taeniasis en muestras de materia fecal y la detección de la presencia de ADN del parásito en suelos en el marco del Proyecto: Complejo Teniasis/Cisticercosis, un problema de salud pública en el municipio de Coyaima priorizado en la región Andina: Su abordaje integral desde el enfoque "Una Salud". 
</v>
      </c>
      <c r="I273" s="35">
        <f>_xlfn.XLOOKUP(T_PA9[[#This Row],[CÓDIGO]],'[2]BASE DE RADICACION 2'!$A$2:$A$668,'[2]BASE DE RADICACION 2'!$C$2:$C$668)</f>
        <v>44978</v>
      </c>
      <c r="J273" s="22" t="s">
        <v>131</v>
      </c>
      <c r="K273" s="22" t="s">
        <v>131</v>
      </c>
      <c r="L273" s="22" t="s">
        <v>126</v>
      </c>
      <c r="M273" s="35">
        <f>_xlfn.XLOOKUP(T_PA9[[#This Row],[CÓDIGO]],'[2]BASE DE RADICACION 2'!$A$2:$A$668,'[2]BASE DE RADICACION 2'!$V$2:$V$668)</f>
        <v>44994</v>
      </c>
      <c r="N273" s="22" t="s">
        <v>63</v>
      </c>
      <c r="O273" s="22" t="str">
        <f>_xlfn.XLOOKUP(T_PA9[[#This Row],[CÓDIGO]],'[2]BASE DE RADICACION 2'!$A$2:$A$668,'[2]BASE DE RADICACION 2'!$N$2:$N$668)</f>
        <v>Directa prestación de servicios</v>
      </c>
      <c r="P273" s="78" t="e">
        <f>_xlfn.XLOOKUP(T_PA9[[#This Row],[CÓDIGO]],'[3]BASE DE RADICACION 2'!$A$2:$A$620,'[3]BASE DE RADICACION 2'!$O$2:$O$620)</f>
        <v>#N/A</v>
      </c>
      <c r="Q273" s="78" t="e">
        <f>_xlfn.XLOOKUP(T_PA9[[#This Row],[CÓDIGO]],'[3]BASE DE RADICACION 2'!$A$2:$A$620,'[3]BASE DE RADICACION 2'!$O$2:$O$620)</f>
        <v>#N/A</v>
      </c>
      <c r="R273" s="78" t="e">
        <f>_xlfn.XLOOKUP(T_PA9[[#This Row],[CÓDIGO]],'[3]BASE DE RADICACION 2'!$A$2:$A$620,'[3]BASE DE RADICACION 2'!$O$2:$O$620)</f>
        <v>#N/A</v>
      </c>
      <c r="S273" s="78"/>
      <c r="T273" s="24" t="s">
        <v>422</v>
      </c>
    </row>
    <row r="274" spans="2:20" ht="54" hidden="1" customHeight="1" x14ac:dyDescent="0.2">
      <c r="B274" s="28" t="s">
        <v>431</v>
      </c>
      <c r="C274" s="22">
        <f>_xlfn.XLOOKUP(T_PA9[[#This Row],[CÓDIGO]],'[2]BASE DE RADICACION 2'!$A$2:$A$668,'[2]BASE DE RADICACION 2'!$B$2:$B$668)</f>
        <v>322</v>
      </c>
      <c r="D274" s="22" t="str">
        <f>_xlfn.XLOOKUP(T_PA9[[#This Row],[CÓDIGO]],'[2]BASE DE RADICACION 2'!$A$2:$A$668,'[2]BASE DE RADICACION 2'!$E$2:$E$668)</f>
        <v>Solicitud de contratación David Alejandro Alvear Zapata</v>
      </c>
      <c r="E274" s="22">
        <f>_xlfn.XLOOKUP(T_PA9[[#This Row],[CÓDIGO]],'[2]BASE DE RADICACION 2'!$A$2:$A$668,'[2]BASE DE RADICACION 2'!$F$2:$F$668)</f>
        <v>359</v>
      </c>
      <c r="F274" s="29" t="s">
        <v>167</v>
      </c>
      <c r="G274" s="29" t="s">
        <v>432</v>
      </c>
      <c r="H274" s="22" t="str">
        <f>_xlfn.XLOOKUP(T_PA9[[#This Row],[CÓDIGO]],'[2]BASE DE RADICACION 2'!$A$2:$A$668,'[2]BASE DE RADICACION 2'!$M$2:$M$668)</f>
        <v>Realizar las actividades, técnicas y metodologías necesarias para recuperar, determinar la viabilidad y confirmar fenotípica y genotípicamente los aislamientos de S. pneumoniae almacenados en grupo de Microbiología del INS.</v>
      </c>
      <c r="I274" s="35">
        <f>_xlfn.XLOOKUP(T_PA9[[#This Row],[CÓDIGO]],'[2]BASE DE RADICACION 2'!$A$2:$A$668,'[2]BASE DE RADICACION 2'!$C$2:$C$668)</f>
        <v>45002</v>
      </c>
      <c r="J274" s="22" t="s">
        <v>131</v>
      </c>
      <c r="K274" s="22" t="s">
        <v>81</v>
      </c>
      <c r="L274" s="22" t="s">
        <v>126</v>
      </c>
      <c r="M274" s="35">
        <f>_xlfn.XLOOKUP(T_PA9[[#This Row],[CÓDIGO]],'[2]BASE DE RADICACION 2'!$A$2:$A$668,'[2]BASE DE RADICACION 2'!$V$2:$V$668)</f>
        <v>45015</v>
      </c>
      <c r="N274" s="22" t="s">
        <v>63</v>
      </c>
      <c r="O274" s="22" t="str">
        <f>_xlfn.XLOOKUP(T_PA9[[#This Row],[CÓDIGO]],'[2]BASE DE RADICACION 2'!$A$2:$A$668,'[2]BASE DE RADICACION 2'!$N$2:$N$668)</f>
        <v>Directa prestación de servicios</v>
      </c>
      <c r="P274" s="78">
        <v>39600000</v>
      </c>
      <c r="Q274" s="78" t="e">
        <f>_xlfn.XLOOKUP(T_PA9[[#This Row],[CÓDIGO]],'[3]BASE DE RADICACION 2'!$A$2:$A$620,'[3]BASE DE RADICACION 2'!$O$2:$O$620)</f>
        <v>#N/A</v>
      </c>
      <c r="R274" s="78" t="e">
        <f>_xlfn.XLOOKUP(T_PA9[[#This Row],[CÓDIGO]],'[3]BASE DE RADICACION 2'!$A$2:$A$620,'[3]BASE DE RADICACION 2'!$O$2:$O$620)</f>
        <v>#N/A</v>
      </c>
      <c r="S274" s="78"/>
      <c r="T274" s="24" t="s">
        <v>433</v>
      </c>
    </row>
    <row r="275" spans="2:20" ht="43.5" hidden="1" customHeight="1" x14ac:dyDescent="0.2">
      <c r="B275" s="28" t="s">
        <v>434</v>
      </c>
      <c r="C275" s="22">
        <f>_xlfn.XLOOKUP(T_PA9[[#This Row],[CÓDIGO]],'[2]BASE DE RADICACION 2'!$A$2:$A$668,'[2]BASE DE RADICACION 2'!$B$2:$B$668)</f>
        <v>283</v>
      </c>
      <c r="D275" s="22" t="str">
        <f>_xlfn.XLOOKUP(T_PA9[[#This Row],[CÓDIGO]],'[2]BASE DE RADICACION 2'!$A$2:$A$668,'[2]BASE DE RADICACION 2'!$E$2:$E$668)</f>
        <v>Solicitud contratación María Alejandra García Espitia</v>
      </c>
      <c r="E275" s="22">
        <f>_xlfn.XLOOKUP(T_PA9[[#This Row],[CÓDIGO]],'[2]BASE DE RADICACION 2'!$A$2:$A$668,'[2]BASE DE RADICACION 2'!$F$2:$F$668)</f>
        <v>359</v>
      </c>
      <c r="F275" s="29" t="s">
        <v>167</v>
      </c>
      <c r="G275" s="29" t="s">
        <v>432</v>
      </c>
      <c r="H275" s="22" t="str">
        <f>_xlfn.XLOOKUP(T_PA9[[#This Row],[CÓDIGO]],'[2]BASE DE RADICACION 2'!$A$2:$A$668,'[2]BASE DE RADICACION 2'!$M$2:$M$668)</f>
        <v xml:space="preserve">Realizar las actividades técnicas y metodologías necesarias para obtener ADN de alta calidad a partir de aislamientos de S. pneumoniae almacenados en el Grupo de Microbiología del INS. </v>
      </c>
      <c r="I275" s="35">
        <f>_xlfn.XLOOKUP(T_PA9[[#This Row],[CÓDIGO]],'[2]BASE DE RADICACION 2'!$A$2:$A$668,'[2]BASE DE RADICACION 2'!$C$2:$C$668)</f>
        <v>44957</v>
      </c>
      <c r="J275" s="22" t="s">
        <v>62</v>
      </c>
      <c r="K275" s="22" t="s">
        <v>62</v>
      </c>
      <c r="L275" s="22" t="s">
        <v>126</v>
      </c>
      <c r="M275" s="35">
        <f>_xlfn.XLOOKUP(T_PA9[[#This Row],[CÓDIGO]],'[2]BASE DE RADICACION 2'!$A$2:$A$668,'[2]BASE DE RADICACION 2'!$V$2:$V$668)</f>
        <v>44991</v>
      </c>
      <c r="N275" s="22" t="s">
        <v>63</v>
      </c>
      <c r="O275" s="22" t="str">
        <f>_xlfn.XLOOKUP(T_PA9[[#This Row],[CÓDIGO]],'[2]BASE DE RADICACION 2'!$A$2:$A$668,'[2]BASE DE RADICACION 2'!$N$2:$N$668)</f>
        <v>Directa prestación de servicios</v>
      </c>
      <c r="P275" s="78">
        <f>_xlfn.XLOOKUP(T_PA9[[#This Row],[CÓDIGO]],'[3]BASE DE RADICACION 2'!$A$2:$A$620,'[3]BASE DE RADICACION 2'!$O$2:$O$620)</f>
        <v>26480000</v>
      </c>
      <c r="Q275" s="78">
        <f>_xlfn.XLOOKUP(T_PA9[[#This Row],[CÓDIGO]],'[3]BASE DE RADICACION 2'!$A$2:$A$620,'[3]BASE DE RADICACION 2'!$O$2:$O$620)</f>
        <v>26480000</v>
      </c>
      <c r="R275" s="78">
        <f>_xlfn.XLOOKUP(T_PA9[[#This Row],[CÓDIGO]],'[3]BASE DE RADICACION 2'!$A$2:$A$620,'[3]BASE DE RADICACION 2'!$O$2:$O$620)</f>
        <v>26480000</v>
      </c>
      <c r="S275" s="78"/>
      <c r="T275" s="24" t="s">
        <v>433</v>
      </c>
    </row>
    <row r="276" spans="2:20" ht="73.5" hidden="1" customHeight="1" x14ac:dyDescent="0.2">
      <c r="B276" s="28" t="s">
        <v>435</v>
      </c>
      <c r="C276" s="22" t="str">
        <f>_xlfn.XLOOKUP(T_PA9[[#This Row],[CÓDIGO]],'[2]BASE DE RADICACION 2'!$A$2:$A$668,'[2]BASE DE RADICACION 2'!$B$2:$B$668)</f>
        <v>349-12</v>
      </c>
      <c r="D276" s="22" t="str">
        <f>_xlfn.XLOOKUP(T_PA9[[#This Row],[CÓDIGO]],'[2]BASE DE RADICACION 2'!$A$2:$A$668,'[2]BASE DE RADICACION 2'!$E$2:$E$668)</f>
        <v>EQUIPOS Y LABORATORIO DE COLOMBIA SAS Solicitud de cotización_adquisición de Reactivos, Elementos e Insumos de laboratorio - Instituto Sanger</v>
      </c>
      <c r="E276" s="22">
        <f>_xlfn.XLOOKUP(T_PA9[[#This Row],[CÓDIGO]],'[2]BASE DE RADICACION 2'!$A$2:$A$668,'[2]BASE DE RADICACION 2'!$F$2:$F$668)</f>
        <v>359</v>
      </c>
      <c r="F276" s="29" t="s">
        <v>167</v>
      </c>
      <c r="G276" s="29" t="s">
        <v>432</v>
      </c>
      <c r="H276" s="22" t="str">
        <f>_xlfn.XLOOKUP(T_PA9[[#This Row],[CÓDIGO]],'[2]BASE DE RADICACION 2'!$A$2:$A$668,'[2]BASE DE RADICACION 2'!$M$2:$M$668)</f>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v>
      </c>
      <c r="I276" s="35">
        <f>_xlfn.XLOOKUP(T_PA9[[#This Row],[CÓDIGO]],'[2]BASE DE RADICACION 2'!$A$2:$A$668,'[2]BASE DE RADICACION 2'!$C$2:$C$668)</f>
        <v>45040</v>
      </c>
      <c r="J276" s="22" t="s">
        <v>131</v>
      </c>
      <c r="K276" s="22" t="s">
        <v>137</v>
      </c>
      <c r="L276" s="22" t="s">
        <v>126</v>
      </c>
      <c r="M276" s="35">
        <f>_xlfn.XLOOKUP(T_PA9[[#This Row],[CÓDIGO]],'[2]BASE DE RADICACION 2'!$A$2:$A$668,'[2]BASE DE RADICACION 2'!$V$2:$V$668)</f>
        <v>45233</v>
      </c>
      <c r="N276" s="22" t="s">
        <v>82</v>
      </c>
      <c r="O276" s="22" t="str">
        <f>_xlfn.XLOOKUP(T_PA9[[#This Row],[CÓDIGO]],'[2]BASE DE RADICACION 2'!$A$2:$A$668,'[2]BASE DE RADICACION 2'!$N$2:$N$668)</f>
        <v>Directa por Ciencia y Tecnología</v>
      </c>
      <c r="P276" s="78">
        <v>209434704</v>
      </c>
      <c r="Q276" s="78">
        <v>209432396</v>
      </c>
      <c r="R276" s="78">
        <v>209432396</v>
      </c>
      <c r="S276" s="78"/>
      <c r="T276" s="24" t="s">
        <v>433</v>
      </c>
    </row>
    <row r="277" spans="2:20" ht="55.5" hidden="1" customHeight="1" x14ac:dyDescent="0.2">
      <c r="B277" s="28" t="s">
        <v>56</v>
      </c>
      <c r="C277" s="22">
        <f>_xlfn.XLOOKUP(T_PA9[[#This Row],[CÓDIGO]],'[2]BASE DE RADICACION 2'!$A$2:$A$668,'[2]BASE DE RADICACION 2'!$B$2:$B$668)</f>
        <v>307</v>
      </c>
      <c r="D277" s="22" t="str">
        <f>_xlfn.XLOOKUP(T_PA9[[#This Row],[CÓDIGO]],'[2]BASE DE RADICACION 2'!$A$2:$A$668,'[2]BASE DE RADICACION 2'!$E$2:$E$668)</f>
        <v>Solicitud de contratación Yuceiry Zarate Martinez</v>
      </c>
      <c r="E277" s="22">
        <f>_xlfn.XLOOKUP(T_PA9[[#This Row],[CÓDIGO]],'[2]BASE DE RADICACION 2'!$A$2:$A$668,'[2]BASE DE RADICACION 2'!$F$2:$F$668)</f>
        <v>360</v>
      </c>
      <c r="F277" s="29" t="s">
        <v>57</v>
      </c>
      <c r="G277" s="29" t="s">
        <v>58</v>
      </c>
      <c r="H277" s="22" t="str">
        <f>_xlfn.XLOOKUP(T_PA9[[#This Row],[CÓDIGO]],'[2]BASE DE RADICACION 2'!$A$2:$A$668,'[2]BASE DE RADICACION 2'!$M$2:$M$668)</f>
        <v>Liderar las actividades metodológicas, operativas y técnicas suscritas entre el INS y CDC, que permitan al INS cumplir las obligaciones contractuales adquiridas a través del proyecto NU3HCK000019 que se desarrolla a través del Grupo de Microbiología.</v>
      </c>
      <c r="I277" s="35">
        <f>_xlfn.XLOOKUP(T_PA9[[#This Row],[CÓDIGO]],'[2]BASE DE RADICACION 2'!$A$2:$A$668,'[2]BASE DE RADICACION 2'!$C$2:$C$668)</f>
        <v>44978</v>
      </c>
      <c r="J277" s="22" t="s">
        <v>62</v>
      </c>
      <c r="K277" s="22" t="s">
        <v>131</v>
      </c>
      <c r="L277" s="22" t="s">
        <v>126</v>
      </c>
      <c r="M277" s="35">
        <f>_xlfn.XLOOKUP(T_PA9[[#This Row],[CÓDIGO]],'[2]BASE DE RADICACION 2'!$A$2:$A$668,'[2]BASE DE RADICACION 2'!$V$2:$V$668)</f>
        <v>44991</v>
      </c>
      <c r="N277" s="22" t="s">
        <v>63</v>
      </c>
      <c r="O277" s="22" t="str">
        <f>_xlfn.XLOOKUP(T_PA9[[#This Row],[CÓDIGO]],'[2]BASE DE RADICACION 2'!$A$2:$A$668,'[2]BASE DE RADICACION 2'!$N$2:$N$668)</f>
        <v>Directa prestación de servicios</v>
      </c>
      <c r="P277" s="78">
        <v>53130000</v>
      </c>
      <c r="Q277" s="78">
        <v>37800000</v>
      </c>
      <c r="R277" s="78">
        <v>37800000</v>
      </c>
      <c r="S277" s="78"/>
      <c r="T277" s="24" t="s">
        <v>436</v>
      </c>
    </row>
    <row r="278" spans="2:20" ht="53.25" hidden="1" customHeight="1" x14ac:dyDescent="0.2">
      <c r="B278" s="28" t="s">
        <v>65</v>
      </c>
      <c r="C278" s="22">
        <f>_xlfn.XLOOKUP(T_PA9[[#This Row],[CÓDIGO]],'[2]BASE DE RADICACION 2'!$A$2:$A$668,'[2]BASE DE RADICACION 2'!$B$2:$B$668)</f>
        <v>302</v>
      </c>
      <c r="D278" s="22" t="str">
        <f>_xlfn.XLOOKUP(T_PA9[[#This Row],[CÓDIGO]],'[2]BASE DE RADICACION 2'!$A$2:$A$668,'[2]BASE DE RADICACION 2'!$E$2:$E$668)</f>
        <v>Solicitud de contratación Andres Fabian Vargas Torres</v>
      </c>
      <c r="E278" s="22">
        <f>_xlfn.XLOOKUP(T_PA9[[#This Row],[CÓDIGO]],'[2]BASE DE RADICACION 2'!$A$2:$A$668,'[2]BASE DE RADICACION 2'!$F$2:$F$668)</f>
        <v>360</v>
      </c>
      <c r="F278" s="29" t="s">
        <v>57</v>
      </c>
      <c r="G278" s="29" t="s">
        <v>58</v>
      </c>
      <c r="H278" s="22" t="str">
        <f>_xlfn.XLOOKUP(T_PA9[[#This Row],[CÓDIGO]],'[2]BASE DE RADICACION 2'!$A$2:$A$668,'[2]BASE DE RADICACION 2'!$M$2:$M$668)</f>
        <v>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v>
      </c>
      <c r="I278" s="35">
        <f>_xlfn.XLOOKUP(T_PA9[[#This Row],[CÓDIGO]],'[2]BASE DE RADICACION 2'!$A$2:$A$668,'[2]BASE DE RADICACION 2'!$C$2:$C$668)</f>
        <v>44971</v>
      </c>
      <c r="J278" s="22" t="s">
        <v>62</v>
      </c>
      <c r="K278" s="22" t="s">
        <v>131</v>
      </c>
      <c r="L278" s="22" t="s">
        <v>126</v>
      </c>
      <c r="M278" s="35">
        <f>_xlfn.XLOOKUP(T_PA9[[#This Row],[CÓDIGO]],'[2]BASE DE RADICACION 2'!$A$2:$A$668,'[2]BASE DE RADICACION 2'!$V$2:$V$668)</f>
        <v>0</v>
      </c>
      <c r="N278" s="22" t="s">
        <v>63</v>
      </c>
      <c r="O278" s="22" t="str">
        <f>_xlfn.XLOOKUP(T_PA9[[#This Row],[CÓDIGO]],'[2]BASE DE RADICACION 2'!$A$2:$A$668,'[2]BASE DE RADICACION 2'!$N$2:$N$668)</f>
        <v>Directa prestación de servicios</v>
      </c>
      <c r="P278" s="78">
        <v>23100000</v>
      </c>
      <c r="Q278" s="78">
        <v>16800000</v>
      </c>
      <c r="R278" s="78">
        <v>16800000</v>
      </c>
      <c r="S278" s="78"/>
      <c r="T278" s="24" t="s">
        <v>436</v>
      </c>
    </row>
    <row r="279" spans="2:20" s="83" customFormat="1" ht="38.25" hidden="1" customHeight="1" x14ac:dyDescent="0.2">
      <c r="B279" s="23" t="s">
        <v>68</v>
      </c>
      <c r="C279" s="23">
        <f>_xlfn.XLOOKUP(T_PA9[[#This Row],[CÓDIGO]],'[2]BASE DE RADICACION 2'!$A$2:$A$668,'[2]BASE DE RADICACION 2'!$B$2:$B$668)</f>
        <v>372</v>
      </c>
      <c r="D279" s="23" t="str">
        <f>_xlfn.XLOOKUP(T_PA9[[#This Row],[CÓDIGO]],'[2]BASE DE RADICACION 2'!$A$2:$A$668,'[2]BASE DE RADICACION 2'!$E$2:$E$668)</f>
        <v>Solicitud de contratación Jessica Ivon Moreno Hernandez</v>
      </c>
      <c r="E279" s="23">
        <f>_xlfn.XLOOKUP(T_PA9[[#This Row],[CÓDIGO]],'[2]BASE DE RADICACION 2'!$A$2:$A$668,'[2]BASE DE RADICACION 2'!$F$2:$F$668)</f>
        <v>360</v>
      </c>
      <c r="F279" s="39" t="s">
        <v>57</v>
      </c>
      <c r="G279" s="39" t="s">
        <v>58</v>
      </c>
      <c r="H279" s="23" t="str">
        <f>_xlfn.XLOOKUP(T_PA9[[#This Row],[CÓDIGO]],'[2]BASE DE RADICACION 2'!$A$2:$A$668,'[2]BASE DE RADICACION 2'!$M$2:$M$668)</f>
        <v>Apoyar las actividades de diseño relacionadas la generación del micrositio de resistencia antimicrobiana en la página del sitio web del Instituto Nacional de Salud, bajo el marco del proyecto NU3HCK000019.</v>
      </c>
      <c r="I279" s="61">
        <f>_xlfn.XLOOKUP(T_PA9[[#This Row],[CÓDIGO]],'[2]BASE DE RADICACION 2'!$A$2:$A$668,'[2]BASE DE RADICACION 2'!$C$2:$C$668)</f>
        <v>45061</v>
      </c>
      <c r="J279" s="23" t="s">
        <v>62</v>
      </c>
      <c r="K279" s="23" t="s">
        <v>87</v>
      </c>
      <c r="L279" s="23" t="s">
        <v>149</v>
      </c>
      <c r="M279" s="61">
        <f>_xlfn.XLOOKUP(T_PA9[[#This Row],[CÓDIGO]],'[2]BASE DE RADICACION 2'!$A$2:$A$668,'[2]BASE DE RADICACION 2'!$V$2:$V$668)</f>
        <v>0</v>
      </c>
      <c r="N279" s="23" t="s">
        <v>63</v>
      </c>
      <c r="O279" s="23" t="str">
        <f>_xlfn.XLOOKUP(T_PA9[[#This Row],[CÓDIGO]],'[2]BASE DE RADICACION 2'!$A$2:$A$668,'[2]BASE DE RADICACION 2'!$N$2:$N$668)</f>
        <v>Directa prestación de servicios</v>
      </c>
      <c r="P279" s="80">
        <v>57750000</v>
      </c>
      <c r="Q279" s="80">
        <v>27000000</v>
      </c>
      <c r="R279" s="80" t="s">
        <v>150</v>
      </c>
      <c r="S279" s="80" t="e">
        <f>_xlfn.XLOOKUP(T_PA9[[#This Row],[CÓDIGO]],'[3]BASE DE RADICACION 2'!$A$2:$A$627,'[3]BASE DE RADICACION 2'!$W$2:$W$627)</f>
        <v>#N/A</v>
      </c>
      <c r="T279" s="38" t="s">
        <v>436</v>
      </c>
    </row>
    <row r="280" spans="2:20" ht="69" hidden="1" customHeight="1" x14ac:dyDescent="0.2">
      <c r="B280" s="28" t="s">
        <v>70</v>
      </c>
      <c r="C280" s="22">
        <f>_xlfn.XLOOKUP(T_PA9[[#This Row],[CÓDIGO]],'[2]BASE DE RADICACION 2'!$A$2:$A$668,'[2]BASE DE RADICACION 2'!$B$2:$B$668)</f>
        <v>299</v>
      </c>
      <c r="D280" s="22" t="str">
        <f>_xlfn.XLOOKUP(T_PA9[[#This Row],[CÓDIGO]],'[2]BASE DE RADICACION 2'!$A$2:$A$668,'[2]BASE DE RADICACION 2'!$E$2:$E$668)</f>
        <v>Solicitud de contratación Julieth Carolina Gamba Calderon</v>
      </c>
      <c r="E280" s="22">
        <f>_xlfn.XLOOKUP(T_PA9[[#This Row],[CÓDIGO]],'[2]BASE DE RADICACION 2'!$A$2:$A$668,'[2]BASE DE RADICACION 2'!$F$2:$F$668)</f>
        <v>360</v>
      </c>
      <c r="F280" s="29" t="s">
        <v>57</v>
      </c>
      <c r="G280" s="29" t="s">
        <v>58</v>
      </c>
      <c r="H280" s="22" t="str">
        <f>_xlfn.XLOOKUP(T_PA9[[#This Row],[CÓDIGO]],'[2]BASE DE RADICACION 2'!$A$2:$A$668,'[2]BASE DE RADICACION 2'!$M$2:$M$668)</f>
        <v>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v>
      </c>
      <c r="I280" s="35">
        <f>_xlfn.XLOOKUP(T_PA9[[#This Row],[CÓDIGO]],'[2]BASE DE RADICACION 2'!$A$2:$A$668,'[2]BASE DE RADICACION 2'!$C$2:$C$668)</f>
        <v>44971</v>
      </c>
      <c r="J280" s="22" t="s">
        <v>62</v>
      </c>
      <c r="K280" s="22" t="s">
        <v>131</v>
      </c>
      <c r="L280" s="22" t="s">
        <v>126</v>
      </c>
      <c r="M280" s="35">
        <f>_xlfn.XLOOKUP(T_PA9[[#This Row],[CÓDIGO]],'[2]BASE DE RADICACION 2'!$A$2:$A$668,'[2]BASE DE RADICACION 2'!$V$2:$V$668)</f>
        <v>44986</v>
      </c>
      <c r="N280" s="22" t="s">
        <v>63</v>
      </c>
      <c r="O280" s="22" t="str">
        <f>_xlfn.XLOOKUP(T_PA9[[#This Row],[CÓDIGO]],'[2]BASE DE RADICACION 2'!$A$2:$A$668,'[2]BASE DE RADICACION 2'!$N$2:$N$668)</f>
        <v>Directa prestación de servicios</v>
      </c>
      <c r="P280" s="78">
        <v>46200000</v>
      </c>
      <c r="Q280" s="78">
        <v>30933000</v>
      </c>
      <c r="R280" s="78">
        <v>30933000</v>
      </c>
      <c r="S280" s="78"/>
      <c r="T280" s="24" t="s">
        <v>436</v>
      </c>
    </row>
    <row r="281" spans="2:20" ht="44.25" hidden="1" customHeight="1" x14ac:dyDescent="0.2">
      <c r="B281" s="28" t="s">
        <v>72</v>
      </c>
      <c r="C281" s="22">
        <f>_xlfn.XLOOKUP(T_PA9[[#This Row],[CÓDIGO]],'[2]BASE DE RADICACION 2'!$A$2:$A$668,'[2]BASE DE RADICACION 2'!$B$2:$B$668)</f>
        <v>300</v>
      </c>
      <c r="D281" s="22" t="str">
        <f>_xlfn.XLOOKUP(T_PA9[[#This Row],[CÓDIGO]],'[2]BASE DE RADICACION 2'!$A$2:$A$668,'[2]BASE DE RADICACION 2'!$E$2:$E$668)</f>
        <v>Solicitud de contratación Johanna Marcela Cordoba Pinto</v>
      </c>
      <c r="E281" s="22">
        <f>_xlfn.XLOOKUP(T_PA9[[#This Row],[CÓDIGO]],'[2]BASE DE RADICACION 2'!$A$2:$A$668,'[2]BASE DE RADICACION 2'!$F$2:$F$668)</f>
        <v>360</v>
      </c>
      <c r="F281" s="29" t="s">
        <v>57</v>
      </c>
      <c r="G281" s="29" t="s">
        <v>58</v>
      </c>
      <c r="H281" s="22" t="str">
        <f>_xlfn.XLOOKUP(T_PA9[[#This Row],[CÓDIGO]],'[2]BASE DE RADICACION 2'!$A$2:$A$668,'[2]BASE DE RADICACION 2'!$M$2:$M$668)</f>
        <v>Apoyar las actividades asistenciales relacionadas con el sistema de gestión de la calidad y demás tareas relacionadas con el desarrollo del proyecto NU3HCK000019.</v>
      </c>
      <c r="I281" s="35">
        <f>_xlfn.XLOOKUP(T_PA9[[#This Row],[CÓDIGO]],'[2]BASE DE RADICACION 2'!$A$2:$A$668,'[2]BASE DE RADICACION 2'!$C$2:$C$668)</f>
        <v>44971</v>
      </c>
      <c r="J281" s="22" t="s">
        <v>62</v>
      </c>
      <c r="K281" s="22" t="s">
        <v>131</v>
      </c>
      <c r="L281" s="22" t="s">
        <v>126</v>
      </c>
      <c r="M281" s="35">
        <f>_xlfn.XLOOKUP(T_PA9[[#This Row],[CÓDIGO]],'[2]BASE DE RADICACION 2'!$A$2:$A$668,'[2]BASE DE RADICACION 2'!$V$2:$V$668)</f>
        <v>44988</v>
      </c>
      <c r="N281" s="22" t="s">
        <v>63</v>
      </c>
      <c r="O281" s="22" t="str">
        <f>_xlfn.XLOOKUP(T_PA9[[#This Row],[CÓDIGO]],'[2]BASE DE RADICACION 2'!$A$2:$A$668,'[2]BASE DE RADICACION 2'!$N$2:$N$668)</f>
        <v>Directa prestación de servicios</v>
      </c>
      <c r="P281" s="78">
        <v>31185000</v>
      </c>
      <c r="Q281" s="78">
        <v>21015722</v>
      </c>
      <c r="R281" s="78">
        <v>21015722</v>
      </c>
      <c r="S281" s="78"/>
      <c r="T281" s="24" t="s">
        <v>436</v>
      </c>
    </row>
    <row r="282" spans="2:20" ht="63.75" hidden="1" x14ac:dyDescent="0.2">
      <c r="B282" s="28" t="s">
        <v>74</v>
      </c>
      <c r="C282" s="22">
        <f>_xlfn.XLOOKUP(T_PA9[[#This Row],[CÓDIGO]],'[2]BASE DE RADICACION 2'!$A$2:$A$668,'[2]BASE DE RADICACION 2'!$B$2:$B$668)</f>
        <v>301</v>
      </c>
      <c r="D282" s="22" t="str">
        <f>_xlfn.XLOOKUP(T_PA9[[#This Row],[CÓDIGO]],'[2]BASE DE RADICACION 2'!$A$2:$A$668,'[2]BASE DE RADICACION 2'!$E$2:$E$668)</f>
        <v>Solicitud de contratación Maria Alejandra Gutierrez Santander</v>
      </c>
      <c r="E282" s="22">
        <f>_xlfn.XLOOKUP(T_PA9[[#This Row],[CÓDIGO]],'[2]BASE DE RADICACION 2'!$A$2:$A$668,'[2]BASE DE RADICACION 2'!$F$2:$F$668)</f>
        <v>360</v>
      </c>
      <c r="F282" s="29" t="s">
        <v>57</v>
      </c>
      <c r="G282" s="29" t="s">
        <v>58</v>
      </c>
      <c r="H282" s="22" t="str">
        <f>_xlfn.XLOOKUP(T_PA9[[#This Row],[CÓDIGO]],'[2]BASE DE RADICACION 2'!$A$2:$A$668,'[2]BASE DE RADICACION 2'!$M$2:$M$668)</f>
        <v xml:space="preserve">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v>
      </c>
      <c r="I282" s="35">
        <f>_xlfn.XLOOKUP(T_PA9[[#This Row],[CÓDIGO]],'[2]BASE DE RADICACION 2'!$A$2:$A$668,'[2]BASE DE RADICACION 2'!$C$2:$C$668)</f>
        <v>44971</v>
      </c>
      <c r="J282" s="22" t="s">
        <v>62</v>
      </c>
      <c r="K282" s="22" t="s">
        <v>131</v>
      </c>
      <c r="L282" s="22" t="s">
        <v>126</v>
      </c>
      <c r="M282" s="35">
        <f>_xlfn.XLOOKUP(T_PA9[[#This Row],[CÓDIGO]],'[2]BASE DE RADICACION 2'!$A$2:$A$668,'[2]BASE DE RADICACION 2'!$V$2:$V$668)</f>
        <v>44988</v>
      </c>
      <c r="N282" s="22" t="s">
        <v>63</v>
      </c>
      <c r="O282" s="22" t="str">
        <f>_xlfn.XLOOKUP(T_PA9[[#This Row],[CÓDIGO]],'[2]BASE DE RADICACION 2'!$A$2:$A$668,'[2]BASE DE RADICACION 2'!$N$2:$N$668)</f>
        <v>Directa prestación de servicios</v>
      </c>
      <c r="P282" s="78">
        <v>46200000</v>
      </c>
      <c r="Q282" s="78">
        <v>30933000</v>
      </c>
      <c r="R282" s="78">
        <v>30933000</v>
      </c>
      <c r="S282" s="78"/>
      <c r="T282" s="24" t="s">
        <v>436</v>
      </c>
    </row>
    <row r="283" spans="2:20" ht="89.25" hidden="1" customHeight="1" x14ac:dyDescent="0.2">
      <c r="B283" s="28" t="s">
        <v>76</v>
      </c>
      <c r="C283" s="22">
        <f>_xlfn.XLOOKUP(T_PA9[[#This Row],[CÓDIGO]],'[2]BASE DE RADICACION 2'!$A$2:$A$668,'[2]BASE DE RADICACION 2'!$B$2:$B$668)</f>
        <v>308</v>
      </c>
      <c r="D283" s="22" t="str">
        <f>_xlfn.XLOOKUP(T_PA9[[#This Row],[CÓDIGO]],'[2]BASE DE RADICACION 2'!$A$2:$A$668,'[2]BASE DE RADICACION 2'!$E$2:$E$668)</f>
        <v>Solicitud de contratación Leidi Lorena Murcia Mendoza</v>
      </c>
      <c r="E283" s="22">
        <f>_xlfn.XLOOKUP(T_PA9[[#This Row],[CÓDIGO]],'[2]BASE DE RADICACION 2'!$A$2:$A$668,'[2]BASE DE RADICACION 2'!$F$2:$F$668)</f>
        <v>360</v>
      </c>
      <c r="F283" s="29" t="s">
        <v>57</v>
      </c>
      <c r="G283" s="29" t="s">
        <v>58</v>
      </c>
      <c r="H283" s="22" t="str">
        <f>_xlfn.XLOOKUP(T_PA9[[#This Row],[CÓDIGO]],'[2]BASE DE RADICACION 2'!$A$2:$A$668,'[2]BASE DE RADICACION 2'!$M$2:$M$668)</f>
        <v xml:space="preserve">Apoyar las actividades de laboratorio concernientes con el alistamiento de materiales, insumos, reactivos, limpieza de áreas, y tareas de secretariado relacionadas con el proyecto Component 2 – Improve Capacity to Detect and Monitor Emerging Antimicrobial Resistance: Enhance capacity to detect and monitor emerging antimicrobial resistance in fungal pathogens in Colombia, que se desarrolla a través del laboratorio de Microbiología de la Dirección de Redes en Salud Pública.
 </v>
      </c>
      <c r="I283" s="35">
        <f>_xlfn.XLOOKUP(T_PA9[[#This Row],[CÓDIGO]],'[2]BASE DE RADICACION 2'!$A$2:$A$668,'[2]BASE DE RADICACION 2'!$C$2:$C$668)</f>
        <v>44978</v>
      </c>
      <c r="J283" s="22" t="s">
        <v>62</v>
      </c>
      <c r="K283" s="22" t="s">
        <v>131</v>
      </c>
      <c r="L283" s="22" t="s">
        <v>126</v>
      </c>
      <c r="M283" s="35">
        <f>_xlfn.XLOOKUP(T_PA9[[#This Row],[CÓDIGO]],'[2]BASE DE RADICACION 2'!$A$2:$A$668,'[2]BASE DE RADICACION 2'!$V$2:$V$668)</f>
        <v>44988</v>
      </c>
      <c r="N283" s="22" t="s">
        <v>63</v>
      </c>
      <c r="O283" s="22" t="str">
        <f>_xlfn.XLOOKUP(T_PA9[[#This Row],[CÓDIGO]],'[2]BASE DE RADICACION 2'!$A$2:$A$668,'[2]BASE DE RADICACION 2'!$N$2:$N$668)</f>
        <v>Directa prestación de servicios</v>
      </c>
      <c r="P283" s="78">
        <v>23100000</v>
      </c>
      <c r="Q283" s="78">
        <v>16800000</v>
      </c>
      <c r="R283" s="78">
        <v>16800000</v>
      </c>
      <c r="S283" s="78"/>
      <c r="T283" s="24" t="s">
        <v>436</v>
      </c>
    </row>
    <row r="284" spans="2:20" ht="78" hidden="1" customHeight="1" x14ac:dyDescent="0.2">
      <c r="B284" s="28" t="s">
        <v>78</v>
      </c>
      <c r="C284" s="22" t="str">
        <f>_xlfn.XLOOKUP(T_PA9[[#This Row],[CÓDIGO]],'[2]BASE DE RADICACION 2'!$A$2:$A$668,'[2]BASE DE RADICACION 2'!$B$2:$B$668)</f>
        <v>375-4</v>
      </c>
      <c r="D284" s="22" t="str">
        <f>_xlfn.XLOOKUP(T_PA9[[#This Row],[CÓDIGO]],'[2]BASE DE RADICACION 2'!$A$2:$A$668,'[2]BASE DE RADICACION 2'!$E$2:$E$668)</f>
        <v>Solicitud cotización suplies</v>
      </c>
      <c r="E284" s="22">
        <f>_xlfn.XLOOKUP(T_PA9[[#This Row],[CÓDIGO]],'[2]BASE DE RADICACION 2'!$A$2:$A$668,'[2]BASE DE RADICACION 2'!$F$2:$F$668)</f>
        <v>360</v>
      </c>
      <c r="F284" s="29" t="s">
        <v>57</v>
      </c>
      <c r="G284" s="29" t="s">
        <v>58</v>
      </c>
      <c r="H284" s="22" t="str">
        <f>_xlfn.XLOOKUP(T_PA9[[#This Row],[CÓDIGO]],'[2]BASE DE RADICACION 2'!$A$2:$A$668,'[2]BASE DE RADICACION 2'!$M$2:$M$668)</f>
        <v>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v>
      </c>
      <c r="I284" s="35">
        <f>_xlfn.XLOOKUP(T_PA9[[#This Row],[CÓDIGO]],'[2]BASE DE RADICACION 2'!$A$2:$A$668,'[2]BASE DE RADICACION 2'!$C$2:$C$668)</f>
        <v>45065</v>
      </c>
      <c r="J284" s="22" t="s">
        <v>81</v>
      </c>
      <c r="K284" s="22" t="s">
        <v>87</v>
      </c>
      <c r="L284" s="22" t="s">
        <v>126</v>
      </c>
      <c r="M284" s="35">
        <f>_xlfn.XLOOKUP(T_PA9[[#This Row],[CÓDIGO]],'[2]BASE DE RADICACION 2'!$A$2:$A$668,'[2]BASE DE RADICACION 2'!$V$2:$V$668)</f>
        <v>45205</v>
      </c>
      <c r="N284" s="22" t="s">
        <v>82</v>
      </c>
      <c r="O284" s="22" t="str">
        <f>_xlfn.XLOOKUP(T_PA9[[#This Row],[CÓDIGO]],'[2]BASE DE RADICACION 2'!$A$2:$A$668,'[2]BASE DE RADICACION 2'!$N$2:$N$668)</f>
        <v>Directa por Ciencia y Tecnología</v>
      </c>
      <c r="P284" s="78">
        <v>65767800</v>
      </c>
      <c r="Q284" s="78">
        <v>26086424</v>
      </c>
      <c r="R284" s="78">
        <v>26086424</v>
      </c>
      <c r="S284" s="78"/>
      <c r="T284" s="24" t="s">
        <v>436</v>
      </c>
    </row>
    <row r="285" spans="2:20" ht="76.5" hidden="1" x14ac:dyDescent="0.2">
      <c r="B285" s="28" t="s">
        <v>83</v>
      </c>
      <c r="C285" s="22" t="str">
        <f>_xlfn.XLOOKUP(T_PA9[[#This Row],[CÓDIGO]],'[2]BASE DE RADICACION 2'!$A$2:$A$668,'[2]BASE DE RADICACION 2'!$B$2:$B$668)</f>
        <v>374-2</v>
      </c>
      <c r="D285" s="22" t="str">
        <f>_xlfn.XLOOKUP(T_PA9[[#This Row],[CÓDIGO]],'[2]BASE DE RADICACION 2'!$A$2:$A$668,'[2]BASE DE RADICACION 2'!$E$2:$E$668)</f>
        <v>Solicitud cotización suministros - equipos</v>
      </c>
      <c r="E285" s="22">
        <f>_xlfn.XLOOKUP(T_PA9[[#This Row],[CÓDIGO]],'[2]BASE DE RADICACION 2'!$A$2:$A$668,'[2]BASE DE RADICACION 2'!$F$2:$F$668)</f>
        <v>360</v>
      </c>
      <c r="F285" s="29" t="s">
        <v>57</v>
      </c>
      <c r="G285" s="29" t="s">
        <v>58</v>
      </c>
      <c r="H285" s="22" t="str">
        <f>_xlfn.XLOOKUP(T_PA9[[#This Row],[CÓDIGO]],'[2]BASE DE RADICACION 2'!$A$2:$A$668,'[2]BASE DE RADICACION 2'!$M$2:$M$668)</f>
        <v>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v>
      </c>
      <c r="I285" s="35">
        <f>_xlfn.XLOOKUP(T_PA9[[#This Row],[CÓDIGO]],'[2]BASE DE RADICACION 2'!$A$2:$A$668,'[2]BASE DE RADICACION 2'!$C$2:$C$668)</f>
        <v>45065</v>
      </c>
      <c r="J285" s="22" t="s">
        <v>87</v>
      </c>
      <c r="K285" s="22" t="s">
        <v>87</v>
      </c>
      <c r="L285" s="22" t="s">
        <v>126</v>
      </c>
      <c r="M285" s="35">
        <f>_xlfn.XLOOKUP(T_PA9[[#This Row],[CÓDIGO]],'[2]BASE DE RADICACION 2'!$A$2:$A$668,'[2]BASE DE RADICACION 2'!$V$2:$V$668)</f>
        <v>45216</v>
      </c>
      <c r="N285" s="22" t="s">
        <v>82</v>
      </c>
      <c r="O285" s="22" t="str">
        <f>_xlfn.XLOOKUP(T_PA9[[#This Row],[CÓDIGO]],'[2]BASE DE RADICACION 2'!$A$2:$A$668,'[2]BASE DE RADICACION 2'!$N$2:$N$668)</f>
        <v>Directa por Ciencia y Tecnología</v>
      </c>
      <c r="P285" s="78">
        <v>186690000</v>
      </c>
      <c r="Q285" s="78">
        <v>35738569.090000004</v>
      </c>
      <c r="R285" s="78">
        <v>35738569.090000004</v>
      </c>
      <c r="S285" s="78"/>
      <c r="T285" s="24" t="s">
        <v>436</v>
      </c>
    </row>
    <row r="286" spans="2:20" ht="76.5" hidden="1" customHeight="1" x14ac:dyDescent="0.2">
      <c r="B286" s="28" t="s">
        <v>88</v>
      </c>
      <c r="C286" s="22">
        <f>_xlfn.XLOOKUP(T_PA9[[#This Row],[CÓDIGO]],'[2]BASE DE RADICACION 2'!$A$2:$A$668,'[2]BASE DE RADICACION 2'!$B$2:$B$668)</f>
        <v>401</v>
      </c>
      <c r="D286" s="22" t="str">
        <f>_xlfn.XLOOKUP(T_PA9[[#This Row],[CÓDIGO]],'[2]BASE DE RADICACION 2'!$A$2:$A$668,'[2]BASE DE RADICACION 2'!$E$2:$E$668)</f>
        <v>Solicitud cotización Equipos y Suministros de Laboratorio</v>
      </c>
      <c r="E286" s="22">
        <f>_xlfn.XLOOKUP(T_PA9[[#This Row],[CÓDIGO]],'[2]BASE DE RADICACION 2'!$A$2:$A$668,'[2]BASE DE RADICACION 2'!$F$2:$F$668)</f>
        <v>360</v>
      </c>
      <c r="F286" s="29" t="s">
        <v>57</v>
      </c>
      <c r="G286" s="29" t="s">
        <v>58</v>
      </c>
      <c r="H286" s="22" t="str">
        <f>_xlfn.XLOOKUP(T_PA9[[#This Row],[CÓDIGO]],'[2]BASE DE RADICACION 2'!$A$2:$A$668,'[2]BASE DE RADICACION 2'!$M$2:$M$668)</f>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v>
      </c>
      <c r="I286" s="35">
        <f>_xlfn.XLOOKUP(T_PA9[[#This Row],[CÓDIGO]],'[2]BASE DE RADICACION 2'!$A$2:$A$668,'[2]BASE DE RADICACION 2'!$C$2:$C$668)</f>
        <v>45091</v>
      </c>
      <c r="J286" s="22" t="s">
        <v>87</v>
      </c>
      <c r="K286" s="22" t="s">
        <v>144</v>
      </c>
      <c r="L286" s="22" t="s">
        <v>126</v>
      </c>
      <c r="M286" s="35">
        <f>_xlfn.XLOOKUP(T_PA9[[#This Row],[CÓDIGO]],'[2]BASE DE RADICACION 2'!$A$2:$A$668,'[2]BASE DE RADICACION 2'!$V$2:$V$668)</f>
        <v>45195</v>
      </c>
      <c r="N286" s="22" t="s">
        <v>82</v>
      </c>
      <c r="O286" s="22" t="str">
        <f>_xlfn.XLOOKUP(T_PA9[[#This Row],[CÓDIGO]],'[2]BASE DE RADICACION 2'!$A$2:$A$668,'[2]BASE DE RADICACION 2'!$N$2:$N$668)</f>
        <v>Directa por Ciencia y Tecnología</v>
      </c>
      <c r="P286" s="78" t="e">
        <f>_xlfn.XLOOKUP(T_PA9[[#This Row],[CÓDIGO]],'[3]BASE DE RADICACION 2'!$A$2:$A$620,'[3]BASE DE RADICACION 2'!$O$2:$O$620)</f>
        <v>#N/A</v>
      </c>
      <c r="Q286" s="78" t="e">
        <f>_xlfn.XLOOKUP(T_PA9[[#This Row],[CÓDIGO]],'[3]BASE DE RADICACION 2'!$A$2:$A$620,'[3]BASE DE RADICACION 2'!$O$2:$O$620)</f>
        <v>#N/A</v>
      </c>
      <c r="R286" s="78" t="e">
        <f>_xlfn.XLOOKUP(T_PA9[[#This Row],[CÓDIGO]],'[3]BASE DE RADICACION 2'!$A$2:$A$620,'[3]BASE DE RADICACION 2'!$O$2:$O$620)</f>
        <v>#N/A</v>
      </c>
      <c r="S286" s="78"/>
      <c r="T286" s="24" t="s">
        <v>436</v>
      </c>
    </row>
    <row r="287" spans="2:20" ht="51" hidden="1" x14ac:dyDescent="0.2">
      <c r="B287" s="28" t="s">
        <v>92</v>
      </c>
      <c r="C287" s="22">
        <f>_xlfn.XLOOKUP(T_PA9[[#This Row],[CÓDIGO]],'[2]BASE DE RADICACION 2'!$A$2:$A$668,'[2]BASE DE RADICACION 2'!$B$2:$B$668)</f>
        <v>392</v>
      </c>
      <c r="D287" s="22" t="str">
        <f>_xlfn.XLOOKUP(T_PA9[[#This Row],[CÓDIGO]],'[2]BASE DE RADICACION 2'!$A$2:$A$668,'[2]BASE DE RADICACION 2'!$E$2:$E$668)</f>
        <v>Solicitud de contratación Diego Alfonso Arango Castiblanco</v>
      </c>
      <c r="E287" s="22">
        <f>_xlfn.XLOOKUP(T_PA9[[#This Row],[CÓDIGO]],'[2]BASE DE RADICACION 2'!$A$2:$A$668,'[2]BASE DE RADICACION 2'!$F$2:$F$668)</f>
        <v>360</v>
      </c>
      <c r="F287" s="29" t="s">
        <v>57</v>
      </c>
      <c r="G287" s="29" t="s">
        <v>58</v>
      </c>
      <c r="H287" s="22" t="str">
        <f>_xlfn.XLOOKUP(T_PA9[[#This Row],[CÓDIGO]],'[2]BASE DE RADICACION 2'!$A$2:$A$668,'[2]BASE DE RADICACION 2'!$M$2:$M$668)</f>
        <v>Apoyar las actividades de diseño y puesta en marcha relacionadas a la generación del micrositio de resistencia antimicrobiana en la página del sitio web del Instituto Nacional de Salud, bajo el marco del proyecto NU3HCK000019.</v>
      </c>
      <c r="I287" s="35">
        <f>_xlfn.XLOOKUP(T_PA9[[#This Row],[CÓDIGO]],'[2]BASE DE RADICACION 2'!$A$2:$A$668,'[2]BASE DE RADICACION 2'!$C$2:$C$668)</f>
        <v>45082</v>
      </c>
      <c r="J287" s="22" t="s">
        <v>87</v>
      </c>
      <c r="K287" s="22" t="s">
        <v>144</v>
      </c>
      <c r="L287" s="22" t="s">
        <v>126</v>
      </c>
      <c r="M287" s="35">
        <f>_xlfn.XLOOKUP(T_PA9[[#This Row],[CÓDIGO]],'[2]BASE DE RADICACION 2'!$A$2:$A$668,'[2]BASE DE RADICACION 2'!$V$2:$V$668)</f>
        <v>45149</v>
      </c>
      <c r="N287" s="22" t="s">
        <v>63</v>
      </c>
      <c r="O287" s="22" t="str">
        <f>_xlfn.XLOOKUP(T_PA9[[#This Row],[CÓDIGO]],'[2]BASE DE RADICACION 2'!$A$2:$A$668,'[2]BASE DE RADICACION 2'!$N$2:$N$668)</f>
        <v>Directa prestación de servicios</v>
      </c>
      <c r="P287" s="78">
        <v>57750000</v>
      </c>
      <c r="Q287" s="78" t="e">
        <f>_xlfn.XLOOKUP(T_PA9[[#This Row],[CÓDIGO]],'[3]BASE DE RADICACION 2'!$A$2:$A$620,'[3]BASE DE RADICACION 2'!$O$2:$O$620)</f>
        <v>#N/A</v>
      </c>
      <c r="R287" s="78" t="e">
        <f>_xlfn.XLOOKUP(T_PA9[[#This Row],[CÓDIGO]],'[3]BASE DE RADICACION 2'!$A$2:$A$620,'[3]BASE DE RADICACION 2'!$O$2:$O$620)</f>
        <v>#N/A</v>
      </c>
      <c r="S287" s="78"/>
      <c r="T287" s="24" t="s">
        <v>436</v>
      </c>
    </row>
    <row r="288" spans="2:20" ht="80.25" hidden="1" customHeight="1" x14ac:dyDescent="0.2">
      <c r="B288" s="28" t="s">
        <v>94</v>
      </c>
      <c r="C288" s="22">
        <f>_xlfn.XLOOKUP(T_PA9[[#This Row],[CÓDIGO]],'[2]BASE DE RADICACION 2'!$A$2:$A$668,'[2]BASE DE RADICACION 2'!$B$2:$B$668)</f>
        <v>534</v>
      </c>
      <c r="D288" s="22" t="str">
        <f>_xlfn.XLOOKUP(T_PA9[[#This Row],[CÓDIGO]],'[2]BASE DE RADICACION 2'!$A$2:$A$668,'[2]BASE DE RADICACION 2'!$E$2:$E$668)</f>
        <v xml:space="preserve">Solicitud proceso invitación cuantía menor - Compra Incubadora de Laboratorio </v>
      </c>
      <c r="E288" s="22">
        <f>_xlfn.XLOOKUP(T_PA9[[#This Row],[CÓDIGO]],'[2]BASE DE RADICACION 2'!$A$2:$A$668,'[2]BASE DE RADICACION 2'!$F$2:$F$668)</f>
        <v>360</v>
      </c>
      <c r="F288" s="29" t="s">
        <v>57</v>
      </c>
      <c r="G288" s="29" t="s">
        <v>58</v>
      </c>
      <c r="H288" s="22" t="str">
        <f>_xlfn.XLOOKUP(T_PA9[[#This Row],[CÓDIGO]],'[2]BASE DE RADICACION 2'!$A$2:$A$668,'[2]BASE DE RADICACION 2'!$M$2:$M$668)</f>
        <v>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v>
      </c>
      <c r="I288" s="35">
        <f>_xlfn.XLOOKUP(T_PA9[[#This Row],[CÓDIGO]],'[2]BASE DE RADICACION 2'!$A$2:$A$668,'[2]BASE DE RADICACION 2'!$C$2:$C$668)</f>
        <v>45240</v>
      </c>
      <c r="J288" s="22" t="s">
        <v>156</v>
      </c>
      <c r="K288" s="22" t="s">
        <v>156</v>
      </c>
      <c r="L288" s="22" t="s">
        <v>157</v>
      </c>
      <c r="M288" s="35">
        <f>_xlfn.XLOOKUP(T_PA9[[#This Row],[CÓDIGO]],'[2]BASE DE RADICACION 2'!$A$2:$A$668,'[2]BASE DE RADICACION 2'!$V$2:$V$668)</f>
        <v>0</v>
      </c>
      <c r="N288" s="22" t="s">
        <v>193</v>
      </c>
      <c r="O288" s="22" t="str">
        <f>_xlfn.XLOOKUP(T_PA9[[#This Row],[CÓDIGO]],'[2]BASE DE RADICACION 2'!$A$2:$A$668,'[2]BASE DE RADICACION 2'!$N$2:$N$668)</f>
        <v>Invitación Cuantía Inferior (50)</v>
      </c>
      <c r="P288" s="78" t="e">
        <f>_xlfn.XLOOKUP(T_PA9[[#This Row],[CÓDIGO]],'[3]BASE DE RADICACION 2'!$A$2:$A$620,'[3]BASE DE RADICACION 2'!$O$2:$O$620)</f>
        <v>#N/A</v>
      </c>
      <c r="Q288" s="78" t="e">
        <f>_xlfn.XLOOKUP(T_PA9[[#This Row],[CÓDIGO]],'[3]BASE DE RADICACION 2'!$A$2:$A$620,'[3]BASE DE RADICACION 2'!$O$2:$O$620)</f>
        <v>#N/A</v>
      </c>
      <c r="R288" s="78" t="s">
        <v>150</v>
      </c>
      <c r="S288" s="78"/>
      <c r="T288" s="24" t="s">
        <v>436</v>
      </c>
    </row>
    <row r="289" spans="2:20" ht="80.25" customHeight="1" x14ac:dyDescent="0.2">
      <c r="B289" s="28" t="s">
        <v>96</v>
      </c>
      <c r="C289" s="22">
        <f>_xlfn.XLOOKUP(T_PA9[[#This Row],[CÓDIGO]],'[2]BASE DE RADICACION 2'!$A$2:$A$668,'[2]BASE DE RADICACION 2'!$B$2:$B$668)</f>
        <v>554</v>
      </c>
      <c r="D289" s="22" t="str">
        <f>_xlfn.XLOOKUP(T_PA9[[#This Row],[CÓDIGO]],'[2]BASE DE RADICACION 2'!$A$2:$A$668,'[2]BASE DE RADICACION 2'!$E$2:$E$668)</f>
        <v>Solicitud de contratación Andrés Fabian Vargas Torres</v>
      </c>
      <c r="E289" s="22">
        <f>_xlfn.XLOOKUP(T_PA9[[#This Row],[CÓDIGO]],'[2]BASE DE RADICACION 2'!$A$2:$A$668,'[2]BASE DE RADICACION 2'!$F$2:$F$668)</f>
        <v>360</v>
      </c>
      <c r="F289" s="29" t="s">
        <v>57</v>
      </c>
      <c r="G289" s="29" t="s">
        <v>58</v>
      </c>
      <c r="H289" s="22" t="s">
        <v>499</v>
      </c>
      <c r="I289" s="35">
        <f>_xlfn.XLOOKUP(T_PA9[[#This Row],[CÓDIGO]],'[2]BASE DE RADICACION 2'!$A$2:$A$668,'[2]BASE DE RADICACION 2'!$C$2:$C$668)</f>
        <v>45259</v>
      </c>
      <c r="J289" s="22" t="s">
        <v>282</v>
      </c>
      <c r="K289" s="22" t="s">
        <v>156</v>
      </c>
      <c r="L289" s="22" t="s">
        <v>157</v>
      </c>
      <c r="M289" s="35">
        <f>_xlfn.XLOOKUP(T_PA9[[#This Row],[CÓDIGO]],'[2]BASE DE RADICACION 2'!$A$2:$A$668,'[2]BASE DE RADICACION 2'!$V$2:$V$668)</f>
        <v>0</v>
      </c>
      <c r="N289" s="22" t="s">
        <v>63</v>
      </c>
      <c r="O289" s="22" t="str">
        <f>_xlfn.XLOOKUP(T_PA9[[#This Row],[CÓDIGO]],'[2]BASE DE RADICACION 2'!$A$2:$A$668,'[2]BASE DE RADICACION 2'!$N$2:$N$668)</f>
        <v>Directa prestación de servicios</v>
      </c>
      <c r="P289" s="78">
        <v>21600000</v>
      </c>
      <c r="Q289" s="78">
        <v>21600000</v>
      </c>
      <c r="R289" s="78" t="s">
        <v>150</v>
      </c>
      <c r="S289" s="78"/>
      <c r="T289" s="24" t="s">
        <v>436</v>
      </c>
    </row>
    <row r="290" spans="2:20" ht="54" customHeight="1" x14ac:dyDescent="0.2">
      <c r="B290" s="28" t="s">
        <v>97</v>
      </c>
      <c r="C290" s="22">
        <f>_xlfn.XLOOKUP(T_PA9[[#This Row],[CÓDIGO]],'[2]BASE DE RADICACION 2'!$A$2:$A$668,'[2]BASE DE RADICACION 2'!$B$2:$B$668)</f>
        <v>552</v>
      </c>
      <c r="D290" s="22" t="str">
        <f>_xlfn.XLOOKUP(T_PA9[[#This Row],[CÓDIGO]],'[2]BASE DE RADICACION 2'!$A$2:$A$668,'[2]BASE DE RADICACION 2'!$E$2:$E$668)</f>
        <v>Solicitud de contratación Johanna Marcela Córdoba Pinto</v>
      </c>
      <c r="E290" s="22">
        <f>_xlfn.XLOOKUP(T_PA9[[#This Row],[CÓDIGO]],'[2]BASE DE RADICACION 2'!$A$2:$A$668,'[2]BASE DE RADICACION 2'!$F$2:$F$668)</f>
        <v>360</v>
      </c>
      <c r="F290" s="29" t="s">
        <v>57</v>
      </c>
      <c r="G290" s="29" t="s">
        <v>58</v>
      </c>
      <c r="H290" s="22" t="s">
        <v>500</v>
      </c>
      <c r="I290" s="35">
        <f>_xlfn.XLOOKUP(T_PA9[[#This Row],[CÓDIGO]],'[2]BASE DE RADICACION 2'!$A$2:$A$668,'[2]BASE DE RADICACION 2'!$C$2:$C$668)</f>
        <v>45259</v>
      </c>
      <c r="J290" s="22" t="s">
        <v>282</v>
      </c>
      <c r="K290" s="22" t="s">
        <v>156</v>
      </c>
      <c r="L290" s="22" t="s">
        <v>157</v>
      </c>
      <c r="M290" s="35">
        <f>_xlfn.XLOOKUP(T_PA9[[#This Row],[CÓDIGO]],'[2]BASE DE RADICACION 2'!$A$2:$A$668,'[2]BASE DE RADICACION 2'!$V$2:$V$668)</f>
        <v>0</v>
      </c>
      <c r="N290" s="22" t="s">
        <v>63</v>
      </c>
      <c r="O290" s="22" t="str">
        <f>_xlfn.XLOOKUP(T_PA9[[#This Row],[CÓDIGO]],'[2]BASE DE RADICACION 2'!$A$2:$A$668,'[2]BASE DE RADICACION 2'!$N$2:$N$668)</f>
        <v>Directa prestación de servicios</v>
      </c>
      <c r="P290" s="78">
        <v>27020214</v>
      </c>
      <c r="Q290" s="78">
        <v>27020214</v>
      </c>
      <c r="R290" s="78" t="s">
        <v>150</v>
      </c>
      <c r="S290" s="78"/>
      <c r="T290" s="24" t="s">
        <v>436</v>
      </c>
    </row>
    <row r="291" spans="2:20" ht="105" customHeight="1" x14ac:dyDescent="0.2">
      <c r="B291" s="28" t="s">
        <v>98</v>
      </c>
      <c r="C291" s="22">
        <f>_xlfn.XLOOKUP(T_PA9[[#This Row],[CÓDIGO]],'[2]BASE DE RADICACION 2'!$A$2:$A$668,'[2]BASE DE RADICACION 2'!$B$2:$B$668)</f>
        <v>555</v>
      </c>
      <c r="D291" s="22" t="str">
        <f>_xlfn.XLOOKUP(T_PA9[[#This Row],[CÓDIGO]],'[2]BASE DE RADICACION 2'!$A$2:$A$668,'[2]BASE DE RADICACION 2'!$E$2:$E$668)</f>
        <v>Solicitud de contratación Leidi Lorena Murcia Mendoza</v>
      </c>
      <c r="E291" s="22">
        <f>_xlfn.XLOOKUP(T_PA9[[#This Row],[CÓDIGO]],'[2]BASE DE RADICACION 2'!$A$2:$A$668,'[2]BASE DE RADICACION 2'!$F$2:$F$668)</f>
        <v>360</v>
      </c>
      <c r="F291" s="29" t="s">
        <v>57</v>
      </c>
      <c r="G291" s="29" t="s">
        <v>58</v>
      </c>
      <c r="H291" s="22" t="s">
        <v>501</v>
      </c>
      <c r="I291" s="35">
        <f>_xlfn.XLOOKUP(T_PA9[[#This Row],[CÓDIGO]],'[2]BASE DE RADICACION 2'!$A$2:$A$668,'[2]BASE DE RADICACION 2'!$C$2:$C$668)</f>
        <v>45259</v>
      </c>
      <c r="J291" s="22" t="s">
        <v>282</v>
      </c>
      <c r="K291" s="22" t="s">
        <v>156</v>
      </c>
      <c r="L291" s="22" t="s">
        <v>157</v>
      </c>
      <c r="M291" s="35">
        <f>_xlfn.XLOOKUP(T_PA9[[#This Row],[CÓDIGO]],'[2]BASE DE RADICACION 2'!$A$2:$A$668,'[2]BASE DE RADICACION 2'!$V$2:$V$668)</f>
        <v>0</v>
      </c>
      <c r="N291" s="22" t="s">
        <v>63</v>
      </c>
      <c r="O291" s="22" t="str">
        <f>_xlfn.XLOOKUP(T_PA9[[#This Row],[CÓDIGO]],'[2]BASE DE RADICACION 2'!$A$2:$A$668,'[2]BASE DE RADICACION 2'!$N$2:$N$668)</f>
        <v>Directa prestación de servicios</v>
      </c>
      <c r="P291" s="78">
        <v>21600000</v>
      </c>
      <c r="Q291" s="78">
        <v>16800000</v>
      </c>
      <c r="R291" s="78" t="s">
        <v>150</v>
      </c>
      <c r="S291" s="78"/>
      <c r="T291" s="24" t="s">
        <v>436</v>
      </c>
    </row>
    <row r="292" spans="2:20" ht="78.75" customHeight="1" x14ac:dyDescent="0.2">
      <c r="B292" s="28" t="s">
        <v>99</v>
      </c>
      <c r="C292" s="22">
        <f>_xlfn.XLOOKUP(T_PA9[[#This Row],[CÓDIGO]],'[2]BASE DE RADICACION 2'!$A$2:$A$668,'[2]BASE DE RADICACION 2'!$B$2:$B$668)</f>
        <v>550</v>
      </c>
      <c r="D292" s="22" t="str">
        <f>_xlfn.XLOOKUP(T_PA9[[#This Row],[CÓDIGO]],'[2]BASE DE RADICACION 2'!$A$2:$A$668,'[2]BASE DE RADICACION 2'!$E$2:$E$668)</f>
        <v>Solicitud de contratación Julieth Carolina Gamba Calderón</v>
      </c>
      <c r="E292" s="22">
        <f>_xlfn.XLOOKUP(T_PA9[[#This Row],[CÓDIGO]],'[2]BASE DE RADICACION 2'!$A$2:$A$668,'[2]BASE DE RADICACION 2'!$F$2:$F$668)</f>
        <v>360</v>
      </c>
      <c r="F292" s="29" t="s">
        <v>57</v>
      </c>
      <c r="G292" s="29" t="s">
        <v>58</v>
      </c>
      <c r="H292" s="22" t="s">
        <v>502</v>
      </c>
      <c r="I292" s="35">
        <f>_xlfn.XLOOKUP(T_PA9[[#This Row],[CÓDIGO]],'[2]BASE DE RADICACION 2'!$A$2:$A$668,'[2]BASE DE RADICACION 2'!$C$2:$C$668)</f>
        <v>45259</v>
      </c>
      <c r="J292" s="22" t="s">
        <v>282</v>
      </c>
      <c r="K292" s="22" t="s">
        <v>156</v>
      </c>
      <c r="L292" s="22" t="s">
        <v>157</v>
      </c>
      <c r="M292" s="35">
        <f>_xlfn.XLOOKUP(T_PA9[[#This Row],[CÓDIGO]],'[2]BASE DE RADICACION 2'!$A$2:$A$668,'[2]BASE DE RADICACION 2'!$V$2:$V$668)</f>
        <v>0</v>
      </c>
      <c r="N292" s="22" t="s">
        <v>63</v>
      </c>
      <c r="O292" s="22" t="str">
        <f>_xlfn.XLOOKUP(T_PA9[[#This Row],[CÓDIGO]],'[2]BASE DE RADICACION 2'!$A$2:$A$668,'[2]BASE DE RADICACION 2'!$N$2:$N$668)</f>
        <v>Directa prestación de servicios</v>
      </c>
      <c r="P292" s="78">
        <v>39771000</v>
      </c>
      <c r="Q292" s="78">
        <v>39771000</v>
      </c>
      <c r="R292" s="78" t="s">
        <v>150</v>
      </c>
      <c r="S292" s="78"/>
      <c r="T292" s="24" t="s">
        <v>436</v>
      </c>
    </row>
    <row r="293" spans="2:20" ht="63.75" x14ac:dyDescent="0.2">
      <c r="B293" s="28" t="s">
        <v>100</v>
      </c>
      <c r="C293" s="22">
        <f>_xlfn.XLOOKUP(T_PA9[[#This Row],[CÓDIGO]],'[2]BASE DE RADICACION 2'!$A$2:$A$668,'[2]BASE DE RADICACION 2'!$B$2:$B$668)</f>
        <v>553</v>
      </c>
      <c r="D293" s="22" t="str">
        <f>_xlfn.XLOOKUP(T_PA9[[#This Row],[CÓDIGO]],'[2]BASE DE RADICACION 2'!$A$2:$A$668,'[2]BASE DE RADICACION 2'!$E$2:$E$668)</f>
        <v>Solicitud de contratación Diego Alfonso Arango Castiblanco</v>
      </c>
      <c r="E293" s="22">
        <f>_xlfn.XLOOKUP(T_PA9[[#This Row],[CÓDIGO]],'[2]BASE DE RADICACION 2'!$A$2:$A$668,'[2]BASE DE RADICACION 2'!$F$2:$F$668)</f>
        <v>360</v>
      </c>
      <c r="F293" s="29" t="s">
        <v>57</v>
      </c>
      <c r="G293" s="29" t="s">
        <v>58</v>
      </c>
      <c r="H293" s="22" t="s">
        <v>503</v>
      </c>
      <c r="I293" s="35">
        <f>_xlfn.XLOOKUP(T_PA9[[#This Row],[CÓDIGO]],'[2]BASE DE RADICACION 2'!$A$2:$A$668,'[2]BASE DE RADICACION 2'!$C$2:$C$668)</f>
        <v>45259</v>
      </c>
      <c r="J293" s="22" t="s">
        <v>282</v>
      </c>
      <c r="K293" s="22" t="s">
        <v>156</v>
      </c>
      <c r="L293" s="22" t="s">
        <v>157</v>
      </c>
      <c r="M293" s="35">
        <f>_xlfn.XLOOKUP(T_PA9[[#This Row],[CÓDIGO]],'[2]BASE DE RADICACION 2'!$A$2:$A$668,'[2]BASE DE RADICACION 2'!$V$2:$V$668)</f>
        <v>0</v>
      </c>
      <c r="N293" s="22" t="s">
        <v>63</v>
      </c>
      <c r="O293" s="22" t="str">
        <f>_xlfn.XLOOKUP(T_PA9[[#This Row],[CÓDIGO]],'[2]BASE DE RADICACION 2'!$A$2:$A$668,'[2]BASE DE RADICACION 2'!$N$2:$N$668)</f>
        <v>Directa prestación de servicios</v>
      </c>
      <c r="P293" s="78">
        <v>48600000</v>
      </c>
      <c r="Q293" s="87">
        <v>48600000</v>
      </c>
      <c r="R293" s="78" t="s">
        <v>150</v>
      </c>
      <c r="S293" s="78"/>
      <c r="T293" s="24" t="s">
        <v>436</v>
      </c>
    </row>
    <row r="294" spans="2:20" ht="75" customHeight="1" x14ac:dyDescent="0.2">
      <c r="B294" s="28" t="s">
        <v>101</v>
      </c>
      <c r="C294" s="22">
        <f>_xlfn.XLOOKUP(T_PA9[[#This Row],[CÓDIGO]],'[2]BASE DE RADICACION 2'!$A$2:$A$668,'[2]BASE DE RADICACION 2'!$B$2:$B$668)</f>
        <v>549</v>
      </c>
      <c r="D294" s="22" t="str">
        <f>_xlfn.XLOOKUP(T_PA9[[#This Row],[CÓDIGO]],'[2]BASE DE RADICACION 2'!$A$2:$A$668,'[2]BASE DE RADICACION 2'!$E$2:$E$668)</f>
        <v>Solicitud de contratación Yuceiry Zárate Martínez</v>
      </c>
      <c r="E294" s="22">
        <f>_xlfn.XLOOKUP(T_PA9[[#This Row],[CÓDIGO]],'[2]BASE DE RADICACION 2'!$A$2:$A$668,'[2]BASE DE RADICACION 2'!$F$2:$F$668)</f>
        <v>360</v>
      </c>
      <c r="F294" s="29" t="s">
        <v>57</v>
      </c>
      <c r="G294" s="29" t="s">
        <v>58</v>
      </c>
      <c r="H294" s="22" t="s">
        <v>504</v>
      </c>
      <c r="I294" s="35">
        <f>_xlfn.XLOOKUP(T_PA9[[#This Row],[CÓDIGO]],'[2]BASE DE RADICACION 2'!$A$2:$A$668,'[2]BASE DE RADICACION 2'!$C$2:$C$668)</f>
        <v>45259</v>
      </c>
      <c r="J294" s="22" t="s">
        <v>282</v>
      </c>
      <c r="K294" s="22" t="s">
        <v>156</v>
      </c>
      <c r="L294" s="22" t="s">
        <v>157</v>
      </c>
      <c r="M294" s="35">
        <f>_xlfn.XLOOKUP(T_PA9[[#This Row],[CÓDIGO]],'[2]BASE DE RADICACION 2'!$A$2:$A$668,'[2]BASE DE RADICACION 2'!$V$2:$V$668)</f>
        <v>0</v>
      </c>
      <c r="N294" s="22" t="s">
        <v>63</v>
      </c>
      <c r="O294" s="22" t="str">
        <f>_xlfn.XLOOKUP(T_PA9[[#This Row],[CÓDIGO]],'[2]BASE DE RADICACION 2'!$A$2:$A$668,'[2]BASE DE RADICACION 2'!$N$2:$N$668)</f>
        <v>Directa prestación de servicios</v>
      </c>
      <c r="P294" s="78">
        <v>48600000</v>
      </c>
      <c r="Q294" s="87">
        <v>48600000</v>
      </c>
      <c r="R294" s="78" t="s">
        <v>150</v>
      </c>
      <c r="S294" s="78"/>
      <c r="T294" s="24" t="s">
        <v>436</v>
      </c>
    </row>
    <row r="295" spans="2:20" ht="36" hidden="1" customHeight="1" x14ac:dyDescent="0.2">
      <c r="B295" s="28" t="s">
        <v>102</v>
      </c>
      <c r="C295" s="22" t="s">
        <v>150</v>
      </c>
      <c r="D295" s="22" t="s">
        <v>190</v>
      </c>
      <c r="E295" s="22" t="s">
        <v>150</v>
      </c>
      <c r="F295" s="29" t="s">
        <v>57</v>
      </c>
      <c r="G295" s="29" t="s">
        <v>58</v>
      </c>
      <c r="H295" s="22" t="s">
        <v>505</v>
      </c>
      <c r="I295" s="35" t="e">
        <f>_xlfn.XLOOKUP(T_PA9[[#This Row],[CÓDIGO]],'[2]BASE DE RADICACION 2'!$A$2:$A$668,'[2]BASE DE RADICACION 2'!$C$2:$C$668)</f>
        <v>#N/A</v>
      </c>
      <c r="J295" s="22" t="s">
        <v>282</v>
      </c>
      <c r="K295" s="22"/>
      <c r="L295" s="22" t="s">
        <v>191</v>
      </c>
      <c r="M295" s="35" t="e">
        <f>_xlfn.XLOOKUP(T_PA9[[#This Row],[CÓDIGO]],'[2]BASE DE RADICACION 2'!$A$2:$A$668,'[2]BASE DE RADICACION 2'!$V$2:$V$668)</f>
        <v>#N/A</v>
      </c>
      <c r="N295" s="22" t="s">
        <v>193</v>
      </c>
      <c r="O295" s="22" t="e">
        <f>_xlfn.XLOOKUP(T_PA9[[#This Row],[CÓDIGO]],'[2]BASE DE RADICACION 2'!$A$2:$A$668,'[2]BASE DE RADICACION 2'!$N$2:$N$668)</f>
        <v>#N/A</v>
      </c>
      <c r="P295" s="78">
        <v>45000000</v>
      </c>
      <c r="Q295" s="78" t="s">
        <v>150</v>
      </c>
      <c r="R295" s="78" t="s">
        <v>150</v>
      </c>
      <c r="S295" s="78"/>
      <c r="T295" s="24" t="s">
        <v>436</v>
      </c>
    </row>
    <row r="296" spans="2:20" ht="36" hidden="1" customHeight="1" x14ac:dyDescent="0.2">
      <c r="B296" s="28" t="s">
        <v>103</v>
      </c>
      <c r="C296" s="22" t="s">
        <v>150</v>
      </c>
      <c r="D296" s="22" t="s">
        <v>190</v>
      </c>
      <c r="E296" s="22" t="s">
        <v>150</v>
      </c>
      <c r="F296" s="29" t="s">
        <v>57</v>
      </c>
      <c r="G296" s="29" t="s">
        <v>58</v>
      </c>
      <c r="H296" s="22" t="s">
        <v>506</v>
      </c>
      <c r="I296" s="35" t="e">
        <f>_xlfn.XLOOKUP(T_PA9[[#This Row],[CÓDIGO]],'[2]BASE DE RADICACION 2'!$A$2:$A$668,'[2]BASE DE RADICACION 2'!$C$2:$C$668)</f>
        <v>#N/A</v>
      </c>
      <c r="J296" s="22" t="s">
        <v>282</v>
      </c>
      <c r="K296" s="22"/>
      <c r="L296" s="22" t="s">
        <v>191</v>
      </c>
      <c r="M296" s="35" t="e">
        <f>_xlfn.XLOOKUP(T_PA9[[#This Row],[CÓDIGO]],'[2]BASE DE RADICACION 2'!$A$2:$A$668,'[2]BASE DE RADICACION 2'!$V$2:$V$668)</f>
        <v>#N/A</v>
      </c>
      <c r="N296" s="22" t="s">
        <v>193</v>
      </c>
      <c r="O296" s="22" t="e">
        <f>_xlfn.XLOOKUP(T_PA9[[#This Row],[CÓDIGO]],'[2]BASE DE RADICACION 2'!$A$2:$A$668,'[2]BASE DE RADICACION 2'!$N$2:$N$668)</f>
        <v>#N/A</v>
      </c>
      <c r="P296" s="78">
        <v>12000000</v>
      </c>
      <c r="Q296" s="78" t="s">
        <v>150</v>
      </c>
      <c r="R296" s="78" t="s">
        <v>150</v>
      </c>
      <c r="S296" s="78"/>
      <c r="T296" s="24" t="s">
        <v>436</v>
      </c>
    </row>
    <row r="297" spans="2:20" ht="72.75" customHeight="1" x14ac:dyDescent="0.2">
      <c r="B297" s="28" t="s">
        <v>104</v>
      </c>
      <c r="C297" s="22">
        <f>_xlfn.XLOOKUP(T_PA9[[#This Row],[CÓDIGO]],'[2]BASE DE RADICACION 2'!$A$2:$A$668,'[2]BASE DE RADICACION 2'!$B$2:$B$668)</f>
        <v>551</v>
      </c>
      <c r="D297" s="22" t="str">
        <f>_xlfn.XLOOKUP(T_PA9[[#This Row],[CÓDIGO]],'[2]BASE DE RADICACION 2'!$A$2:$A$668,'[2]BASE DE RADICACION 2'!$E$2:$E$668)</f>
        <v>Solicitud de contratación María Alejandra Gutiérrez Santander</v>
      </c>
      <c r="E297" s="22">
        <f>_xlfn.XLOOKUP(T_PA9[[#This Row],[CÓDIGO]],'[2]BASE DE RADICACION 2'!$A$2:$A$668,'[2]BASE DE RADICACION 2'!$F$2:$F$668)</f>
        <v>360</v>
      </c>
      <c r="F297" s="29" t="s">
        <v>57</v>
      </c>
      <c r="G297" s="29" t="s">
        <v>58</v>
      </c>
      <c r="H297" s="22" t="s">
        <v>508</v>
      </c>
      <c r="I297" s="35">
        <f>_xlfn.XLOOKUP(T_PA9[[#This Row],[CÓDIGO]],'[2]BASE DE RADICACION 2'!$A$2:$A$668,'[2]BASE DE RADICACION 2'!$C$2:$C$668)</f>
        <v>45259</v>
      </c>
      <c r="J297" s="22" t="s">
        <v>282</v>
      </c>
      <c r="K297" s="22" t="s">
        <v>156</v>
      </c>
      <c r="L297" s="22" t="s">
        <v>157</v>
      </c>
      <c r="M297" s="35">
        <f>_xlfn.XLOOKUP(T_PA9[[#This Row],[CÓDIGO]],'[2]BASE DE RADICACION 2'!$A$2:$A$668,'[2]BASE DE RADICACION 2'!$V$2:$V$668)</f>
        <v>0</v>
      </c>
      <c r="N297" s="22" t="s">
        <v>63</v>
      </c>
      <c r="O297" s="22" t="str">
        <f>_xlfn.XLOOKUP(T_PA9[[#This Row],[CÓDIGO]],'[2]BASE DE RADICACION 2'!$A$2:$A$668,'[2]BASE DE RADICACION 2'!$N$2:$N$668)</f>
        <v>Directa prestación de servicios</v>
      </c>
      <c r="P297" s="78">
        <v>39771000</v>
      </c>
      <c r="Q297" s="78">
        <v>39771000</v>
      </c>
      <c r="R297" s="78" t="s">
        <v>150</v>
      </c>
      <c r="S297" s="78"/>
      <c r="T297" s="24" t="s">
        <v>436</v>
      </c>
    </row>
  </sheetData>
  <mergeCells count="12">
    <mergeCell ref="F2:H2"/>
    <mergeCell ref="G8:H8"/>
    <mergeCell ref="J8:N8"/>
    <mergeCell ref="G3:H3"/>
    <mergeCell ref="J3:N3"/>
    <mergeCell ref="G4:H4"/>
    <mergeCell ref="J4:N4"/>
    <mergeCell ref="G5:H5"/>
    <mergeCell ref="G6:H6"/>
    <mergeCell ref="J6:N6"/>
    <mergeCell ref="G7:H7"/>
    <mergeCell ref="J7:N7"/>
  </mergeCells>
  <phoneticPr fontId="10" type="noConversion"/>
  <conditionalFormatting sqref="M185 L11:M184 L186:M265 L267:M1048576 L2:M9">
    <cfRule type="containsText" dxfId="60" priority="85" operator="containsText" text="ESTÁ EN EJECUCIÓN POR EL FEI">
      <formula>NOT(ISERROR(SEARCH("ESTÁ EN EJECUCIÓN POR EL FEI",L2)))</formula>
    </cfRule>
    <cfRule type="containsText" dxfId="59" priority="86" operator="containsText" text="EJECUCIÓN">
      <formula>NOT(ISERROR(SEARCH("EJECUCIÓN",L2)))</formula>
    </cfRule>
    <cfRule type="containsText" dxfId="58" priority="87" operator="containsText" text="EN TRAMITE">
      <formula>NOT(ISERROR(SEARCH("EN TRAMITE",L2)))</formula>
    </cfRule>
    <cfRule type="containsText" dxfId="57" priority="88" operator="containsText" text="NO ESTÁ RADICADO">
      <formula>NOT(ISERROR(SEARCH("NO ESTÁ RADICADO",L2)))</formula>
    </cfRule>
    <cfRule type="containsText" dxfId="56" priority="89" operator="containsText" text="EN PROCESO">
      <formula>NOT(ISERROR(SEARCH("EN PROCESO",L2)))</formula>
    </cfRule>
    <cfRule type="containsText" dxfId="55" priority="90" operator="containsText" text="FALLIDO">
      <formula>NOT(ISERROR(SEARCH("FALLIDO",L2)))</formula>
    </cfRule>
    <cfRule type="containsText" dxfId="54" priority="91" operator="containsText" text="RADICADO">
      <formula>NOT(ISERROR(SEARCH("RADICADO",L2)))</formula>
    </cfRule>
  </conditionalFormatting>
  <conditionalFormatting sqref="L185">
    <cfRule type="containsText" dxfId="53" priority="71" operator="containsText" text="ESTÁ EN EJECUCIÓN POR EL FEI">
      <formula>NOT(ISERROR(SEARCH("ESTÁ EN EJECUCIÓN POR EL FEI",L185)))</formula>
    </cfRule>
    <cfRule type="containsText" dxfId="52" priority="72" operator="containsText" text="EJECUCIÓN">
      <formula>NOT(ISERROR(SEARCH("EJECUCIÓN",L185)))</formula>
    </cfRule>
    <cfRule type="containsText" dxfId="51" priority="73" operator="containsText" text="EN TRAMITE">
      <formula>NOT(ISERROR(SEARCH("EN TRAMITE",L185)))</formula>
    </cfRule>
    <cfRule type="containsText" dxfId="50" priority="74" operator="containsText" text="NO ESTÁ RADICADO">
      <formula>NOT(ISERROR(SEARCH("NO ESTÁ RADICADO",L185)))</formula>
    </cfRule>
    <cfRule type="containsText" dxfId="49" priority="75" operator="containsText" text="EN PROCESO">
      <formula>NOT(ISERROR(SEARCH("EN PROCESO",L185)))</formula>
    </cfRule>
    <cfRule type="containsText" dxfId="48" priority="76" operator="containsText" text="FALLIDO">
      <formula>NOT(ISERROR(SEARCH("FALLIDO",L185)))</formula>
    </cfRule>
    <cfRule type="containsText" dxfId="47" priority="77" operator="containsText" text="RADICADO">
      <formula>NOT(ISERROR(SEARCH("RADICADO",L185)))</formula>
    </cfRule>
  </conditionalFormatting>
  <conditionalFormatting sqref="L229">
    <cfRule type="containsText" dxfId="46" priority="57" operator="containsText" text="ESTÁ EN EJECUCIÓN POR EL FEI">
      <formula>NOT(ISERROR(SEARCH("ESTÁ EN EJECUCIÓN POR EL FEI",L229)))</formula>
    </cfRule>
    <cfRule type="containsText" dxfId="45" priority="58" operator="containsText" text="EJECUCIÓN">
      <formula>NOT(ISERROR(SEARCH("EJECUCIÓN",L229)))</formula>
    </cfRule>
    <cfRule type="containsText" dxfId="44" priority="59" operator="containsText" text="EN TRAMITE">
      <formula>NOT(ISERROR(SEARCH("EN TRAMITE",L229)))</formula>
    </cfRule>
    <cfRule type="containsText" dxfId="43" priority="60" operator="containsText" text="NO ESTÁ RADICADO">
      <formula>NOT(ISERROR(SEARCH("NO ESTÁ RADICADO",L229)))</formula>
    </cfRule>
    <cfRule type="containsText" dxfId="42" priority="61" operator="containsText" text="EN PROCESO">
      <formula>NOT(ISERROR(SEARCH("EN PROCESO",L229)))</formula>
    </cfRule>
    <cfRule type="containsText" dxfId="41" priority="62" operator="containsText" text="FALLIDO">
      <formula>NOT(ISERROR(SEARCH("FALLIDO",L229)))</formula>
    </cfRule>
    <cfRule type="containsText" dxfId="40" priority="63" operator="containsText" text="RADICADO">
      <formula>NOT(ISERROR(SEARCH("RADICADO",L229)))</formula>
    </cfRule>
  </conditionalFormatting>
  <conditionalFormatting sqref="AE39:AF39 AX39:AY39 BQ39:BR39 CJ39:CK39 DC39:DD39 DV39:DW39 EO39:EP39 FH39:FI39 GA39:GB39 GT39:GU39 HM39:HN39 IF39:IG39 IY39:IZ39 JR39:JS39 KK39:KL39 LD39:LE39 LW39:LX39 MP39:MQ39 NI39:NJ39 OB39:OC39 OU39:OV39 PN39:PO39 QG39:QH39 QZ39:RA39 RS39:RT39 SL39:SM39 TE39:TF39 TX39:TY39 UQ39:UR39 VJ39:VK39 WC39:WD39 WV39:WW39 XO39:XP39 YH39:YI39 ZA39:ZB39 ZT39:ZU39 AAM39:AAN39 ABF39:ABG39 ABY39:ABZ39 ACR39:ACS39 ADK39:ADL39 AED39:AEE39 AEW39:AEX39 AFP39:AFQ39 AGI39:AGJ39 AHB39:AHC39 AHU39:AHV39 AIN39:AIO39 AJG39:AJH39 AJZ39:AKA39 AKS39:AKT39 ALL39:ALM39 AME39:AMF39 AMX39:AMY39 ANQ39:ANR39 AOJ39:AOK39 APC39:APD39 APV39:APW39 AQO39:AQP39 ARH39:ARI39 ASA39:ASB39 AST39:ASU39 ATM39:ATN39 AUF39:AUG39 AUY39:AUZ39 AVR39:AVS39 AWK39:AWL39 AXD39:AXE39 AXW39:AXX39 AYP39:AYQ39 AZI39:AZJ39 BAB39:BAC39 BAU39:BAV39 BBN39:BBO39 BCG39:BCH39 BCZ39:BDA39 BDS39:BDT39 BEL39:BEM39 BFE39:BFF39 BFX39:BFY39 BGQ39:BGR39 BHJ39:BHK39 BIC39:BID39 BIV39:BIW39 BJO39:BJP39 BKH39:BKI39 BLA39:BLB39 BLT39:BLU39 BMM39:BMN39 BNF39:BNG39 BNY39:BNZ39 BOR39:BOS39 BPK39:BPL39 BQD39:BQE39 BQW39:BQX39 BRP39:BRQ39 BSI39:BSJ39 BTB39:BTC39 BTU39:BTV39 BUN39:BUO39 BVG39:BVH39 BVZ39:BWA39 BWS39:BWT39 BXL39:BXM39 BYE39:BYF39 BYX39:BYY39 BZQ39:BZR39 CAJ39:CAK39 CBC39:CBD39 CBV39:CBW39 CCO39:CCP39 CDH39:CDI39 CEA39:CEB39 CET39:CEU39 CFM39:CFN39 CGF39:CGG39 CGY39:CGZ39 CHR39:CHS39 CIK39:CIL39 CJD39:CJE39 CJW39:CJX39 CKP39:CKQ39 CLI39:CLJ39 CMB39:CMC39 CMU39:CMV39 CNN39:CNO39 COG39:COH39 COZ39:CPA39 CPS39:CPT39 CQL39:CQM39 CRE39:CRF39 CRX39:CRY39 CSQ39:CSR39 CTJ39:CTK39 CUC39:CUD39 CUV39:CUW39 CVO39:CVP39 CWH39:CWI39 CXA39:CXB39 CXT39:CXU39 CYM39:CYN39 CZF39:CZG39 CZY39:CZZ39 DAR39:DAS39 DBK39:DBL39 DCD39:DCE39 DCW39:DCX39 DDP39:DDQ39 DEI39:DEJ39 DFB39:DFC39 DFU39:DFV39 DGN39:DGO39 DHG39:DHH39 DHZ39:DIA39 DIS39:DIT39 DJL39:DJM39 DKE39:DKF39 DKX39:DKY39 DLQ39:DLR39 DMJ39:DMK39 DNC39:DND39 DNV39:DNW39 DOO39:DOP39 DPH39:DPI39 DQA39:DQB39 DQT39:DQU39 DRM39:DRN39 DSF39:DSG39 DSY39:DSZ39 DTR39:DTS39 DUK39:DUL39 DVD39:DVE39 DVW39:DVX39 DWP39:DWQ39 DXI39:DXJ39 DYB39:DYC39 DYU39:DYV39 DZN39:DZO39 EAG39:EAH39 EAZ39:EBA39 EBS39:EBT39 ECL39:ECM39 EDE39:EDF39 EDX39:EDY39 EEQ39:EER39 EFJ39:EFK39 EGC39:EGD39 EGV39:EGW39 EHO39:EHP39 EIH39:EII39 EJA39:EJB39 EJT39:EJU39 EKM39:EKN39 ELF39:ELG39 ELY39:ELZ39 EMR39:EMS39 ENK39:ENL39 EOD39:EOE39 EOW39:EOX39 EPP39:EPQ39 EQI39:EQJ39 ERB39:ERC39 ERU39:ERV39 ESN39:ESO39 ETG39:ETH39 ETZ39:EUA39 EUS39:EUT39 EVL39:EVM39 EWE39:EWF39 EWX39:EWY39 EXQ39:EXR39 EYJ39:EYK39 EZC39:EZD39 EZV39:EZW39 FAO39:FAP39 FBH39:FBI39 FCA39:FCB39 FCT39:FCU39 FDM39:FDN39 FEF39:FEG39 FEY39:FEZ39 FFR39:FFS39 FGK39:FGL39 FHD39:FHE39 FHW39:FHX39 FIP39:FIQ39 FJI39:FJJ39 FKB39:FKC39 FKU39:FKV39 FLN39:FLO39 FMG39:FMH39 FMZ39:FNA39 FNS39:FNT39 FOL39:FOM39 FPE39:FPF39 FPX39:FPY39 FQQ39:FQR39 FRJ39:FRK39 FSC39:FSD39 FSV39:FSW39 FTO39:FTP39 FUH39:FUI39 FVA39:FVB39 FVT39:FVU39 FWM39:FWN39 FXF39:FXG39 FXY39:FXZ39 FYR39:FYS39 FZK39:FZL39 GAD39:GAE39 GAW39:GAX39 GBP39:GBQ39 GCI39:GCJ39 GDB39:GDC39 GDU39:GDV39 GEN39:GEO39 GFG39:GFH39 GFZ39:GGA39 GGS39:GGT39 GHL39:GHM39 GIE39:GIF39 GIX39:GIY39 GJQ39:GJR39 GKJ39:GKK39 GLC39:GLD39 GLV39:GLW39 GMO39:GMP39 GNH39:GNI39 GOA39:GOB39 GOT39:GOU39 GPM39:GPN39 GQF39:GQG39 GQY39:GQZ39 GRR39:GRS39 GSK39:GSL39 GTD39:GTE39 GTW39:GTX39 GUP39:GUQ39 GVI39:GVJ39 GWB39:GWC39 GWU39:GWV39 GXN39:GXO39 GYG39:GYH39 GYZ39:GZA39 GZS39:GZT39 HAL39:HAM39 HBE39:HBF39 HBX39:HBY39 HCQ39:HCR39 HDJ39:HDK39 HEC39:HED39 HEV39:HEW39 HFO39:HFP39 HGH39:HGI39 HHA39:HHB39 HHT39:HHU39 HIM39:HIN39 HJF39:HJG39 HJY39:HJZ39 HKR39:HKS39 HLK39:HLL39 HMD39:HME39 HMW39:HMX39 HNP39:HNQ39 HOI39:HOJ39 HPB39:HPC39 HPU39:HPV39 HQN39:HQO39 HRG39:HRH39 HRZ39:HSA39 HSS39:HST39 HTL39:HTM39 HUE39:HUF39 HUX39:HUY39 HVQ39:HVR39 HWJ39:HWK39 HXC39:HXD39 HXV39:HXW39 HYO39:HYP39 HZH39:HZI39 IAA39:IAB39 IAT39:IAU39 IBM39:IBN39 ICF39:ICG39 ICY39:ICZ39 IDR39:IDS39 IEK39:IEL39 IFD39:IFE39 IFW39:IFX39 IGP39:IGQ39 IHI39:IHJ39 IIB39:IIC39 IIU39:IIV39 IJN39:IJO39 IKG39:IKH39 IKZ39:ILA39 ILS39:ILT39 IML39:IMM39 INE39:INF39 INX39:INY39 IOQ39:IOR39 IPJ39:IPK39 IQC39:IQD39 IQV39:IQW39 IRO39:IRP39 ISH39:ISI39 ITA39:ITB39 ITT39:ITU39 IUM39:IUN39 IVF39:IVG39 IVY39:IVZ39 IWR39:IWS39 IXK39:IXL39 IYD39:IYE39 IYW39:IYX39 IZP39:IZQ39 JAI39:JAJ39 JBB39:JBC39 JBU39:JBV39 JCN39:JCO39 JDG39:JDH39 JDZ39:JEA39 JES39:JET39 JFL39:JFM39 JGE39:JGF39 JGX39:JGY39 JHQ39:JHR39 JIJ39:JIK39 JJC39:JJD39 JJV39:JJW39 JKO39:JKP39 JLH39:JLI39 JMA39:JMB39 JMT39:JMU39 JNM39:JNN39 JOF39:JOG39 JOY39:JOZ39 JPR39:JPS39 JQK39:JQL39 JRD39:JRE39 JRW39:JRX39 JSP39:JSQ39 JTI39:JTJ39 JUB39:JUC39 JUU39:JUV39 JVN39:JVO39 JWG39:JWH39 JWZ39:JXA39 JXS39:JXT39 JYL39:JYM39 JZE39:JZF39 JZX39:JZY39 KAQ39:KAR39 KBJ39:KBK39 KCC39:KCD39 KCV39:KCW39 KDO39:KDP39 KEH39:KEI39 KFA39:KFB39 KFT39:KFU39 KGM39:KGN39 KHF39:KHG39 KHY39:KHZ39 KIR39:KIS39 KJK39:KJL39 KKD39:KKE39 KKW39:KKX39 KLP39:KLQ39 KMI39:KMJ39 KNB39:KNC39 KNU39:KNV39 KON39:KOO39 KPG39:KPH39 KPZ39:KQA39 KQS39:KQT39 KRL39:KRM39 KSE39:KSF39 KSX39:KSY39 KTQ39:KTR39 KUJ39:KUK39 KVC39:KVD39 KVV39:KVW39 KWO39:KWP39 KXH39:KXI39 KYA39:KYB39 KYT39:KYU39 KZM39:KZN39 LAF39:LAG39 LAY39:LAZ39 LBR39:LBS39 LCK39:LCL39 LDD39:LDE39 LDW39:LDX39 LEP39:LEQ39 LFI39:LFJ39 LGB39:LGC39 LGU39:LGV39 LHN39:LHO39 LIG39:LIH39 LIZ39:LJA39 LJS39:LJT39 LKL39:LKM39 LLE39:LLF39 LLX39:LLY39 LMQ39:LMR39 LNJ39:LNK39 LOC39:LOD39 LOV39:LOW39 LPO39:LPP39 LQH39:LQI39 LRA39:LRB39 LRT39:LRU39 LSM39:LSN39 LTF39:LTG39 LTY39:LTZ39 LUR39:LUS39 LVK39:LVL39 LWD39:LWE39 LWW39:LWX39 LXP39:LXQ39 LYI39:LYJ39 LZB39:LZC39 LZU39:LZV39 MAN39:MAO39 MBG39:MBH39 MBZ39:MCA39 MCS39:MCT39 MDL39:MDM39 MEE39:MEF39 MEX39:MEY39 MFQ39:MFR39 MGJ39:MGK39 MHC39:MHD39 MHV39:MHW39 MIO39:MIP39 MJH39:MJI39 MKA39:MKB39 MKT39:MKU39 MLM39:MLN39 MMF39:MMG39 MMY39:MMZ39 MNR39:MNS39 MOK39:MOL39 MPD39:MPE39 MPW39:MPX39 MQP39:MQQ39 MRI39:MRJ39 MSB39:MSC39 MSU39:MSV39 MTN39:MTO39 MUG39:MUH39 MUZ39:MVA39 MVS39:MVT39 MWL39:MWM39 MXE39:MXF39 MXX39:MXY39 MYQ39:MYR39 MZJ39:MZK39 NAC39:NAD39 NAV39:NAW39 NBO39:NBP39 NCH39:NCI39 NDA39:NDB39 NDT39:NDU39 NEM39:NEN39 NFF39:NFG39 NFY39:NFZ39 NGR39:NGS39 NHK39:NHL39 NID39:NIE39 NIW39:NIX39 NJP39:NJQ39 NKI39:NKJ39 NLB39:NLC39 NLU39:NLV39 NMN39:NMO39 NNG39:NNH39 NNZ39:NOA39 NOS39:NOT39 NPL39:NPM39 NQE39:NQF39 NQX39:NQY39 NRQ39:NRR39 NSJ39:NSK39 NTC39:NTD39 NTV39:NTW39 NUO39:NUP39 NVH39:NVI39 NWA39:NWB39 NWT39:NWU39 NXM39:NXN39 NYF39:NYG39 NYY39:NYZ39 NZR39:NZS39 OAK39:OAL39 OBD39:OBE39 OBW39:OBX39 OCP39:OCQ39 ODI39:ODJ39 OEB39:OEC39 OEU39:OEV39 OFN39:OFO39 OGG39:OGH39 OGZ39:OHA39 OHS39:OHT39 OIL39:OIM39 OJE39:OJF39 OJX39:OJY39 OKQ39:OKR39 OLJ39:OLK39 OMC39:OMD39 OMV39:OMW39 ONO39:ONP39 OOH39:OOI39 OPA39:OPB39 OPT39:OPU39 OQM39:OQN39 ORF39:ORG39 ORY39:ORZ39 OSR39:OSS39 OTK39:OTL39 OUD39:OUE39 OUW39:OUX39 OVP39:OVQ39 OWI39:OWJ39 OXB39:OXC39 OXU39:OXV39 OYN39:OYO39 OZG39:OZH39 OZZ39:PAA39 PAS39:PAT39 PBL39:PBM39 PCE39:PCF39 PCX39:PCY39 PDQ39:PDR39 PEJ39:PEK39 PFC39:PFD39 PFV39:PFW39 PGO39:PGP39 PHH39:PHI39 PIA39:PIB39 PIT39:PIU39 PJM39:PJN39 PKF39:PKG39 PKY39:PKZ39 PLR39:PLS39 PMK39:PML39 PND39:PNE39 PNW39:PNX39 POP39:POQ39 PPI39:PPJ39 PQB39:PQC39 PQU39:PQV39 PRN39:PRO39 PSG39:PSH39 PSZ39:PTA39 PTS39:PTT39 PUL39:PUM39 PVE39:PVF39 PVX39:PVY39 PWQ39:PWR39 PXJ39:PXK39 PYC39:PYD39 PYV39:PYW39 PZO39:PZP39 QAH39:QAI39 QBA39:QBB39 QBT39:QBU39 QCM39:QCN39 QDF39:QDG39 QDY39:QDZ39 QER39:QES39 QFK39:QFL39 QGD39:QGE39 QGW39:QGX39 QHP39:QHQ39 QII39:QIJ39 QJB39:QJC39 QJU39:QJV39 QKN39:QKO39 QLG39:QLH39 QLZ39:QMA39 QMS39:QMT39 QNL39:QNM39 QOE39:QOF39 QOX39:QOY39 QPQ39:QPR39 QQJ39:QQK39 QRC39:QRD39 QRV39:QRW39 QSO39:QSP39 QTH39:QTI39 QUA39:QUB39 QUT39:QUU39 QVM39:QVN39 QWF39:QWG39 QWY39:QWZ39 QXR39:QXS39 QYK39:QYL39 QZD39:QZE39 QZW39:QZX39 RAP39:RAQ39 RBI39:RBJ39 RCB39:RCC39 RCU39:RCV39 RDN39:RDO39 REG39:REH39 REZ39:RFA39 RFS39:RFT39 RGL39:RGM39 RHE39:RHF39 RHX39:RHY39 RIQ39:RIR39 RJJ39:RJK39 RKC39:RKD39 RKV39:RKW39 RLO39:RLP39 RMH39:RMI39 RNA39:RNB39 RNT39:RNU39 ROM39:RON39 RPF39:RPG39 RPY39:RPZ39 RQR39:RQS39 RRK39:RRL39 RSD39:RSE39 RSW39:RSX39 RTP39:RTQ39 RUI39:RUJ39 RVB39:RVC39 RVU39:RVV39 RWN39:RWO39 RXG39:RXH39 RXZ39:RYA39 RYS39:RYT39 RZL39:RZM39 SAE39:SAF39 SAX39:SAY39 SBQ39:SBR39 SCJ39:SCK39 SDC39:SDD39 SDV39:SDW39 SEO39:SEP39 SFH39:SFI39 SGA39:SGB39 SGT39:SGU39 SHM39:SHN39 SIF39:SIG39 SIY39:SIZ39 SJR39:SJS39 SKK39:SKL39 SLD39:SLE39 SLW39:SLX39 SMP39:SMQ39 SNI39:SNJ39 SOB39:SOC39 SOU39:SOV39 SPN39:SPO39 SQG39:SQH39 SQZ39:SRA39 SRS39:SRT39 SSL39:SSM39 STE39:STF39 STX39:STY39 SUQ39:SUR39 SVJ39:SVK39 SWC39:SWD39 SWV39:SWW39 SXO39:SXP39 SYH39:SYI39 SZA39:SZB39 SZT39:SZU39 TAM39:TAN39 TBF39:TBG39 TBY39:TBZ39 TCR39:TCS39 TDK39:TDL39 TED39:TEE39 TEW39:TEX39 TFP39:TFQ39 TGI39:TGJ39 THB39:THC39 THU39:THV39 TIN39:TIO39 TJG39:TJH39 TJZ39:TKA39 TKS39:TKT39 TLL39:TLM39 TME39:TMF39 TMX39:TMY39 TNQ39:TNR39 TOJ39:TOK39 TPC39:TPD39 TPV39:TPW39 TQO39:TQP39 TRH39:TRI39 TSA39:TSB39 TST39:TSU39 TTM39:TTN39 TUF39:TUG39 TUY39:TUZ39 TVR39:TVS39 TWK39:TWL39 TXD39:TXE39 TXW39:TXX39 TYP39:TYQ39 TZI39:TZJ39 UAB39:UAC39 UAU39:UAV39 UBN39:UBO39 UCG39:UCH39 UCZ39:UDA39 UDS39:UDT39 UEL39:UEM39 UFE39:UFF39 UFX39:UFY39 UGQ39:UGR39 UHJ39:UHK39 UIC39:UID39 UIV39:UIW39 UJO39:UJP39 UKH39:UKI39 ULA39:ULB39 ULT39:ULU39 UMM39:UMN39 UNF39:UNG39 UNY39:UNZ39 UOR39:UOS39 UPK39:UPL39 UQD39:UQE39 UQW39:UQX39 URP39:URQ39 USI39:USJ39 UTB39:UTC39 UTU39:UTV39 UUN39:UUO39 UVG39:UVH39 UVZ39:UWA39 UWS39:UWT39 UXL39:UXM39 UYE39:UYF39 UYX39:UYY39 UZQ39:UZR39 VAJ39:VAK39 VBC39:VBD39 VBV39:VBW39 VCO39:VCP39 VDH39:VDI39 VEA39:VEB39 VET39:VEU39 VFM39:VFN39 VGF39:VGG39 VGY39:VGZ39 VHR39:VHS39 VIK39:VIL39 VJD39:VJE39 VJW39:VJX39 VKP39:VKQ39 VLI39:VLJ39 VMB39:VMC39 VMU39:VMV39 VNN39:VNO39 VOG39:VOH39 VOZ39:VPA39 VPS39:VPT39 VQL39:VQM39 VRE39:VRF39 VRX39:VRY39 VSQ39:VSR39 VTJ39:VTK39 VUC39:VUD39 VUV39:VUW39 VVO39:VVP39 VWH39:VWI39 VXA39:VXB39 VXT39:VXU39 VYM39:VYN39 VZF39:VZG39 VZY39:VZZ39 WAR39:WAS39 WBK39:WBL39 WCD39:WCE39 WCW39:WCX39 WDP39:WDQ39 WEI39:WEJ39 WFB39:WFC39 WFU39:WFV39 WGN39:WGO39 WHG39:WHH39 WHZ39:WIA39 WIS39:WIT39 WJL39:WJM39 WKE39:WKF39 WKX39:WKY39 WLQ39:WLR39 WMJ39:WMK39 WNC39:WND39 WNV39:WNW39 WOO39:WOP39 WPH39:WPI39 WQA39:WQB39 WQT39:WQU39 WRM39:WRN39 WSF39:WSG39 WSY39:WSZ39 WTR39:WTS39 WUK39:WUL39 WVD39:WVE39 WVW39:WVX39 WWP39:WWQ39 WXI39:WXJ39 WYB39:WYC39 WYU39:WYV39 WZN39:WZO39 XAG39:XAH39 XAZ39:XBA39 XBS39:XBT39 XCL39:XCM39 XDE39:XDF39 XDX39:XDY39 XEQ39:XER39">
    <cfRule type="containsText" dxfId="39" priority="50" operator="containsText" text="ESTÁ EN EJECUCIÓN POR EL FEI">
      <formula>NOT(ISERROR(SEARCH("ESTÁ EN EJECUCIÓN POR EL FEI",AE39)))</formula>
    </cfRule>
    <cfRule type="containsText" dxfId="38" priority="51" operator="containsText" text="EJECUCIÓN">
      <formula>NOT(ISERROR(SEARCH("EJECUCIÓN",AE39)))</formula>
    </cfRule>
    <cfRule type="containsText" dxfId="37" priority="52" operator="containsText" text="EN TRAMITE">
      <formula>NOT(ISERROR(SEARCH("EN TRAMITE",AE39)))</formula>
    </cfRule>
    <cfRule type="containsText" dxfId="36" priority="53" operator="containsText" text="NO ESTÁ RADICADO">
      <formula>NOT(ISERROR(SEARCH("NO ESTÁ RADICADO",AE39)))</formula>
    </cfRule>
    <cfRule type="containsText" dxfId="35" priority="54" operator="containsText" text="EN PROCESO">
      <formula>NOT(ISERROR(SEARCH("EN PROCESO",AE39)))</formula>
    </cfRule>
    <cfRule type="containsText" dxfId="34" priority="55" operator="containsText" text="FALLIDO">
      <formula>NOT(ISERROR(SEARCH("FALLIDO",AE39)))</formula>
    </cfRule>
    <cfRule type="containsText" dxfId="33" priority="56" operator="containsText" text="RADICADO">
      <formula>NOT(ISERROR(SEARCH("RADICADO",AE39)))</formula>
    </cfRule>
  </conditionalFormatting>
  <conditionalFormatting sqref="L133:L134">
    <cfRule type="containsText" dxfId="32" priority="36" operator="containsText" text="ESTÁ EN EJECUCIÓN POR EL FEI">
      <formula>NOT(ISERROR(SEARCH("ESTÁ EN EJECUCIÓN POR EL FEI",L133)))</formula>
    </cfRule>
    <cfRule type="containsText" dxfId="31" priority="37" operator="containsText" text="EJECUCIÓN">
      <formula>NOT(ISERROR(SEARCH("EJECUCIÓN",L133)))</formula>
    </cfRule>
    <cfRule type="containsText" dxfId="30" priority="38" operator="containsText" text="EN TRAMITE">
      <formula>NOT(ISERROR(SEARCH("EN TRAMITE",L133)))</formula>
    </cfRule>
    <cfRule type="containsText" dxfId="29" priority="39" operator="containsText" text="NO ESTÁ RADICADO">
      <formula>NOT(ISERROR(SEARCH("NO ESTÁ RADICADO",L133)))</formula>
    </cfRule>
    <cfRule type="containsText" dxfId="28" priority="40" operator="containsText" text="EN PROCESO">
      <formula>NOT(ISERROR(SEARCH("EN PROCESO",L133)))</formula>
    </cfRule>
    <cfRule type="containsText" dxfId="27" priority="41" operator="containsText" text="FALLIDO">
      <formula>NOT(ISERROR(SEARCH("FALLIDO",L133)))</formula>
    </cfRule>
    <cfRule type="containsText" dxfId="26" priority="42" operator="containsText" text="RADICADO">
      <formula>NOT(ISERROR(SEARCH("RADICADO",L133)))</formula>
    </cfRule>
  </conditionalFormatting>
  <conditionalFormatting sqref="M133:M134">
    <cfRule type="containsText" dxfId="25" priority="29" operator="containsText" text="ESTÁ EN EJECUCIÓN POR EL FEI">
      <formula>NOT(ISERROR(SEARCH("ESTÁ EN EJECUCIÓN POR EL FEI",M133)))</formula>
    </cfRule>
    <cfRule type="containsText" dxfId="24" priority="30" operator="containsText" text="EJECUCIÓN">
      <formula>NOT(ISERROR(SEARCH("EJECUCIÓN",M133)))</formula>
    </cfRule>
    <cfRule type="containsText" dxfId="23" priority="31" operator="containsText" text="EN TRAMITE">
      <formula>NOT(ISERROR(SEARCH("EN TRAMITE",M133)))</formula>
    </cfRule>
    <cfRule type="containsText" dxfId="22" priority="32" operator="containsText" text="NO ESTÁ RADICADO">
      <formula>NOT(ISERROR(SEARCH("NO ESTÁ RADICADO",M133)))</formula>
    </cfRule>
    <cfRule type="containsText" dxfId="21" priority="33" operator="containsText" text="EN PROCESO">
      <formula>NOT(ISERROR(SEARCH("EN PROCESO",M133)))</formula>
    </cfRule>
    <cfRule type="containsText" dxfId="20" priority="34" operator="containsText" text="FALLIDO">
      <formula>NOT(ISERROR(SEARCH("FALLIDO",M133)))</formula>
    </cfRule>
    <cfRule type="containsText" dxfId="19" priority="35" operator="containsText" text="RADICADO">
      <formula>NOT(ISERROR(SEARCH("RADICADO",M133)))</formula>
    </cfRule>
  </conditionalFormatting>
  <conditionalFormatting sqref="M266">
    <cfRule type="containsText" dxfId="18" priority="8" operator="containsText" text="ESTÁ EN EJECUCIÓN POR EL FEI">
      <formula>NOT(ISERROR(SEARCH("ESTÁ EN EJECUCIÓN POR EL FEI",M266)))</formula>
    </cfRule>
    <cfRule type="containsText" dxfId="17" priority="9" operator="containsText" text="EJECUCIÓN">
      <formula>NOT(ISERROR(SEARCH("EJECUCIÓN",M266)))</formula>
    </cfRule>
    <cfRule type="containsText" dxfId="16" priority="10" operator="containsText" text="EN TRAMITE">
      <formula>NOT(ISERROR(SEARCH("EN TRAMITE",M266)))</formula>
    </cfRule>
    <cfRule type="containsText" dxfId="15" priority="11" operator="containsText" text="NO ESTÁ RADICADO">
      <formula>NOT(ISERROR(SEARCH("NO ESTÁ RADICADO",M266)))</formula>
    </cfRule>
    <cfRule type="containsText" dxfId="14" priority="12" operator="containsText" text="EN PROCESO">
      <formula>NOT(ISERROR(SEARCH("EN PROCESO",M266)))</formula>
    </cfRule>
    <cfRule type="containsText" dxfId="13" priority="13" operator="containsText" text="FALLIDO">
      <formula>NOT(ISERROR(SEARCH("FALLIDO",M266)))</formula>
    </cfRule>
    <cfRule type="containsText" dxfId="12" priority="14" operator="containsText" text="RADICADO">
      <formula>NOT(ISERROR(SEARCH("RADICADO",M266)))</formula>
    </cfRule>
  </conditionalFormatting>
  <conditionalFormatting sqref="L266">
    <cfRule type="containsText" dxfId="11" priority="1" operator="containsText" text="ESTÁ EN EJECUCIÓN POR EL FEI">
      <formula>NOT(ISERROR(SEARCH("ESTÁ EN EJECUCIÓN POR EL FEI",L266)))</formula>
    </cfRule>
    <cfRule type="containsText" dxfId="10" priority="2" operator="containsText" text="EJECUCIÓN">
      <formula>NOT(ISERROR(SEARCH("EJECUCIÓN",L266)))</formula>
    </cfRule>
    <cfRule type="containsText" dxfId="9" priority="3" operator="containsText" text="EN TRAMITE">
      <formula>NOT(ISERROR(SEARCH("EN TRAMITE",L266)))</formula>
    </cfRule>
    <cfRule type="containsText" dxfId="8" priority="4" operator="containsText" text="NO ESTÁ RADICADO">
      <formula>NOT(ISERROR(SEARCH("NO ESTÁ RADICADO",L266)))</formula>
    </cfRule>
    <cfRule type="containsText" dxfId="7" priority="5" operator="containsText" text="EN PROCESO">
      <formula>NOT(ISERROR(SEARCH("EN PROCESO",L266)))</formula>
    </cfRule>
    <cfRule type="containsText" dxfId="6" priority="6" operator="containsText" text="FALLIDO">
      <formula>NOT(ISERROR(SEARCH("FALLIDO",L266)))</formula>
    </cfRule>
    <cfRule type="containsText" dxfId="5" priority="7" operator="containsText" text="RADICADO">
      <formula>NOT(ISERROR(SEARCH("RADICADO",L266)))</formula>
    </cfRule>
  </conditionalFormatting>
  <dataValidations count="3">
    <dataValidation type="list" allowBlank="1" showInputMessage="1" showErrorMessage="1" sqref="J88 J53 J277:J283 J55:J59 J61:J73 J75 J77:J83 J270:J272 J263 J218:J221 J275 J267 J288:J297 J230:K246 J189:J216 K186:K229 J223:J229 J12:J51 K11:K184 J90:J187 J247 K247:K296" xr:uid="{DAD012FB-1A66-48CB-AA1F-4C2B30F5ABFA}">
      <formula1>FECHA_ESTIMADA_DE_INICIO_DE_PROCESOS_DE_SELECCIÓN__MES</formula1>
    </dataValidation>
    <dataValidation type="list" allowBlank="1" showInputMessage="1" showErrorMessage="1" sqref="N186:N245 N11:N184 N247:N297" xr:uid="{B01AA1F7-89EB-4DCB-9CC7-8320D1DC0C4F}">
      <formula1>PROCEDIMIENTO_CONTRACTUAL</formula1>
    </dataValidation>
    <dataValidation type="list" allowBlank="1" showInputMessage="1" showErrorMessage="1" sqref="U229 G11:G297" xr:uid="{3EF72D42-51DE-46F0-BC57-4222E0D22F61}">
      <formula1>PROYECTO_SIFI</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909DB5B-5584-4967-B6D0-F77451D18C68}">
          <x14:formula1>
            <xm:f>'LISTAS '!$A$3:$A$8</xm:f>
          </x14:formula1>
          <xm:sqref>F11:F297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B2CE-EAD0-4D4E-AB16-ACA183DBFC88}">
  <sheetPr>
    <tabColor theme="7" tint="0.39997558519241921"/>
  </sheetPr>
  <dimension ref="A3:D59"/>
  <sheetViews>
    <sheetView workbookViewId="0">
      <selection activeCell="D8" sqref="D8"/>
    </sheetView>
  </sheetViews>
  <sheetFormatPr baseColWidth="10" defaultColWidth="11" defaultRowHeight="15.75" x14ac:dyDescent="0.25"/>
  <cols>
    <col min="1" max="1" width="17.75" bestFit="1" customWidth="1"/>
    <col min="2" max="2" width="45.75" style="21" bestFit="1" customWidth="1"/>
    <col min="3" max="3" width="13.875" style="21" bestFit="1" customWidth="1"/>
    <col min="4" max="4" width="25.5" customWidth="1"/>
    <col min="5" max="5" width="14.875" bestFit="1" customWidth="1"/>
    <col min="6" max="6" width="3.25" bestFit="1" customWidth="1"/>
    <col min="7" max="7" width="12.125" bestFit="1" customWidth="1"/>
    <col min="8" max="8" width="33.875" bestFit="1" customWidth="1"/>
    <col min="9" max="9" width="23.125" bestFit="1" customWidth="1"/>
    <col min="10" max="10" width="18" bestFit="1" customWidth="1"/>
    <col min="11" max="11" width="21.25" bestFit="1" customWidth="1"/>
    <col min="12" max="16" width="34.5" bestFit="1" customWidth="1"/>
    <col min="17" max="17" width="15" bestFit="1" customWidth="1"/>
    <col min="18" max="19" width="34.125" bestFit="1" customWidth="1"/>
    <col min="20" max="20" width="19.875" bestFit="1" customWidth="1"/>
    <col min="21" max="21" width="6.75" bestFit="1" customWidth="1"/>
    <col min="22" max="22" width="8.125" bestFit="1" customWidth="1"/>
    <col min="23" max="23" width="12.125" bestFit="1" customWidth="1"/>
  </cols>
  <sheetData>
    <row r="3" spans="1:4" ht="23.25" customHeight="1" x14ac:dyDescent="0.25"/>
    <row r="4" spans="1:4" ht="15.75" customHeight="1" x14ac:dyDescent="0.25"/>
    <row r="9" spans="1:4" x14ac:dyDescent="0.25">
      <c r="A9" s="51"/>
      <c r="B9" s="65"/>
    </row>
    <row r="10" spans="1:4" s="2" customFormat="1" ht="47.25" x14ac:dyDescent="0.25">
      <c r="A10" s="63" t="s">
        <v>561</v>
      </c>
      <c r="B10" s="64" t="s">
        <v>438</v>
      </c>
      <c r="C10" s="64" t="s">
        <v>558</v>
      </c>
      <c r="D10" s="64" t="s">
        <v>559</v>
      </c>
    </row>
    <row r="11" spans="1:4" hidden="1" x14ac:dyDescent="0.25">
      <c r="A11" s="43" t="s">
        <v>555</v>
      </c>
      <c r="B11" s="21" t="s">
        <v>439</v>
      </c>
      <c r="C11" s="21" t="s">
        <v>557</v>
      </c>
      <c r="D11" s="67"/>
    </row>
    <row r="12" spans="1:4" x14ac:dyDescent="0.25">
      <c r="A12" s="42" t="s">
        <v>167</v>
      </c>
      <c r="B12" s="21">
        <v>78</v>
      </c>
      <c r="C12" s="21">
        <v>76</v>
      </c>
      <c r="D12" s="21">
        <f>GETPIVOTDATA("Cuenta de MES ESTIMADO DE 
INICIO DEL PROCESO",$A$11,"DIRECCIÓN SOLICITANTE","DIR. INVESTIGACIÓN")-GETPIVOTDATA("Cuenta de MES RADICADO DEL PROCESO EN EL FEI",$A$11,"DIRECCIÓN SOLICITANTE","DIR. INVESTIGACIÓN")</f>
        <v>2</v>
      </c>
    </row>
    <row r="13" spans="1:4" x14ac:dyDescent="0.25">
      <c r="A13" s="42" t="s">
        <v>162</v>
      </c>
      <c r="B13" s="21">
        <v>1</v>
      </c>
      <c r="C13" s="21">
        <v>1</v>
      </c>
      <c r="D13" s="21">
        <f>GETPIVOTDATA("Cuenta de MES ESTIMADO DE 
INICIO DEL PROCESO",$A$11,"DIRECCIÓN SOLICITANTE","DIR. PRODUCCIÓN")-GETPIVOTDATA("Cuenta de MES RADICADO DEL PROCESO EN EL FEI",$A$11,"DIRECCIÓN SOLICITANTE","DIR. PRODUCCIÓN")</f>
        <v>0</v>
      </c>
    </row>
    <row r="14" spans="1:4" x14ac:dyDescent="0.25">
      <c r="A14" s="42" t="s">
        <v>57</v>
      </c>
      <c r="B14" s="21">
        <v>91</v>
      </c>
      <c r="C14" s="21">
        <v>71</v>
      </c>
      <c r="D14" s="21">
        <f>GETPIVOTDATA("Cuenta de MES ESTIMADO DE 
INICIO DEL PROCESO",$A$11,"DIRECCIÓN SOLICITANTE","DIR. REDES")-GETPIVOTDATA("Cuenta de MES RADICADO DEL PROCESO EN EL FEI",$A$11,"DIRECCIÓN SOLICITANTE","DIR. REDES")</f>
        <v>20</v>
      </c>
    </row>
    <row r="15" spans="1:4" x14ac:dyDescent="0.25">
      <c r="A15" s="42" t="s">
        <v>182</v>
      </c>
      <c r="B15" s="21">
        <v>88</v>
      </c>
      <c r="C15" s="21">
        <v>87</v>
      </c>
      <c r="D15" s="21">
        <f>GETPIVOTDATA("Cuenta de MES ESTIMADO DE 
INICIO DEL PROCESO",$A$11,"DIRECCIÓN SOLICITANTE","DIR. VIGILANCIA ")-GETPIVOTDATA("Cuenta de MES RADICADO DEL PROCESO EN EL FEI",$A$11,"DIRECCIÓN SOLICITANTE","DIR. VIGILANCIA ")</f>
        <v>1</v>
      </c>
    </row>
    <row r="16" spans="1:4" x14ac:dyDescent="0.25">
      <c r="A16" s="42" t="s">
        <v>507</v>
      </c>
      <c r="B16" s="21">
        <v>28</v>
      </c>
      <c r="C16" s="21">
        <v>28</v>
      </c>
      <c r="D16" s="21">
        <f>GETPIVOTDATA("Cuenta de MES ESTIMADO DE 
INICIO DEL PROCESO",$A$11,"DIRECCIÓN SOLICITANTE","FEI- SECRETARIA G.")-GETPIVOTDATA("Cuenta de MES RADICADO DEL PROCESO EN EL FEI",$A$11,"DIRECCIÓN SOLICITANTE","FEI- SECRETARIA G.")</f>
        <v>0</v>
      </c>
    </row>
    <row r="17" spans="1:4" x14ac:dyDescent="0.25">
      <c r="A17" s="42" t="s">
        <v>440</v>
      </c>
      <c r="B17" s="21">
        <v>286</v>
      </c>
      <c r="C17" s="21">
        <v>263</v>
      </c>
      <c r="D17" s="66">
        <f>GETPIVOTDATA("Cuenta de MES ESTIMADO DE 
INICIO DEL PROCESO",$A$11)-GETPIVOTDATA("Cuenta de MES RADICADO DEL PROCESO EN EL FEI",$A$11)</f>
        <v>23</v>
      </c>
    </row>
    <row r="18" spans="1:4" x14ac:dyDescent="0.25">
      <c r="B18"/>
      <c r="C18"/>
    </row>
    <row r="44" spans="3:3" hidden="1" x14ac:dyDescent="0.25"/>
    <row r="45" spans="3:3" hidden="1" x14ac:dyDescent="0.25">
      <c r="C45" s="45" t="s">
        <v>441</v>
      </c>
    </row>
    <row r="46" spans="3:3" hidden="1" x14ac:dyDescent="0.25">
      <c r="C46" s="21" t="s">
        <v>144</v>
      </c>
    </row>
    <row r="47" spans="3:3" hidden="1" x14ac:dyDescent="0.25">
      <c r="C47" s="21" t="s">
        <v>146</v>
      </c>
    </row>
    <row r="48" spans="3:3" hidden="1" x14ac:dyDescent="0.25">
      <c r="C48" s="21" t="s">
        <v>152</v>
      </c>
    </row>
    <row r="49" spans="3:3" hidden="1" x14ac:dyDescent="0.25">
      <c r="C49" s="21" t="s">
        <v>137</v>
      </c>
    </row>
    <row r="50" spans="3:3" hidden="1" x14ac:dyDescent="0.25">
      <c r="C50" s="21" t="s">
        <v>195</v>
      </c>
    </row>
    <row r="51" spans="3:3" hidden="1" x14ac:dyDescent="0.25">
      <c r="C51" s="21" t="s">
        <v>62</v>
      </c>
    </row>
    <row r="52" spans="3:3" hidden="1" x14ac:dyDescent="0.25">
      <c r="C52" s="21" t="s">
        <v>131</v>
      </c>
    </row>
    <row r="53" spans="3:3" hidden="1" x14ac:dyDescent="0.25">
      <c r="C53" s="21" t="s">
        <v>81</v>
      </c>
    </row>
    <row r="54" spans="3:3" hidden="1" x14ac:dyDescent="0.25">
      <c r="C54" s="21" t="s">
        <v>87</v>
      </c>
    </row>
    <row r="55" spans="3:3" hidden="1" x14ac:dyDescent="0.25">
      <c r="C55" s="21" t="s">
        <v>156</v>
      </c>
    </row>
    <row r="56" spans="3:3" hidden="1" x14ac:dyDescent="0.25">
      <c r="C56" s="21" t="s">
        <v>148</v>
      </c>
    </row>
    <row r="57" spans="3:3" hidden="1" x14ac:dyDescent="0.25">
      <c r="C57" s="21" t="s">
        <v>440</v>
      </c>
    </row>
    <row r="58" spans="3:3" hidden="1" x14ac:dyDescent="0.25"/>
    <row r="59" spans="3:3" hidden="1" x14ac:dyDescent="0.25"/>
  </sheetData>
  <dataValidations count="1">
    <dataValidation type="list" allowBlank="1" showInputMessage="1" showErrorMessage="1" sqref="G26:G27" xr:uid="{BF1AD164-6E90-43E2-BD84-4B1F4AFECD28}">
      <formula1>FECHA_ESTIMADA_DE_INICIO_DE_PROCESOS_DE_SELECCIÓN__MES</formula1>
    </dataValidation>
  </dataValidation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B5A4-BB31-4184-9D5C-C33801EE7916}">
  <sheetPr>
    <tabColor theme="5" tint="0.39997558519241921"/>
  </sheetPr>
  <dimension ref="A3:H59"/>
  <sheetViews>
    <sheetView workbookViewId="0">
      <selection activeCell="E27" sqref="E27"/>
    </sheetView>
  </sheetViews>
  <sheetFormatPr baseColWidth="10" defaultColWidth="11" defaultRowHeight="15.75" x14ac:dyDescent="0.25"/>
  <cols>
    <col min="1" max="1" width="38.125" bestFit="1" customWidth="1"/>
    <col min="2" max="2" width="45.75" style="21" bestFit="1" customWidth="1"/>
    <col min="3" max="3" width="16.625" bestFit="1" customWidth="1"/>
    <col min="4" max="4" width="36.75" bestFit="1" customWidth="1"/>
    <col min="5" max="5" width="14.875" bestFit="1" customWidth="1"/>
    <col min="6" max="6" width="3.25" bestFit="1" customWidth="1"/>
    <col min="7" max="7" width="16.125" customWidth="1"/>
    <col min="8" max="8" width="12.125" bestFit="1" customWidth="1"/>
    <col min="9" max="9" width="16.625" bestFit="1" customWidth="1"/>
    <col min="10" max="10" width="17.875" bestFit="1" customWidth="1"/>
    <col min="11" max="11" width="32.875" bestFit="1" customWidth="1"/>
    <col min="12" max="12" width="25.125" bestFit="1" customWidth="1"/>
    <col min="13" max="13" width="18.875" bestFit="1" customWidth="1"/>
    <col min="14" max="14" width="24" bestFit="1" customWidth="1"/>
    <col min="15" max="15" width="25.125" bestFit="1" customWidth="1"/>
    <col min="16" max="16" width="27.5" bestFit="1" customWidth="1"/>
    <col min="17" max="17" width="33.875" bestFit="1" customWidth="1"/>
    <col min="18" max="18" width="34.5" bestFit="1" customWidth="1"/>
    <col min="19" max="19" width="10.5" bestFit="1" customWidth="1"/>
    <col min="20" max="20" width="12.125" bestFit="1" customWidth="1"/>
  </cols>
  <sheetData>
    <row r="3" spans="1:8" ht="23.25" customHeight="1" x14ac:dyDescent="0.25"/>
    <row r="4" spans="1:8" ht="15.75" customHeight="1" x14ac:dyDescent="0.25"/>
    <row r="5" spans="1:8" ht="15.75" customHeight="1" x14ac:dyDescent="0.25">
      <c r="A5" s="55" t="s">
        <v>437</v>
      </c>
      <c r="B5" s="55" t="s">
        <v>442</v>
      </c>
    </row>
    <row r="6" spans="1:8" hidden="1" x14ac:dyDescent="0.25">
      <c r="A6" s="43" t="s">
        <v>555</v>
      </c>
      <c r="B6" s="21" t="s">
        <v>439</v>
      </c>
    </row>
    <row r="7" spans="1:8" x14ac:dyDescent="0.25">
      <c r="A7" s="42" t="s">
        <v>167</v>
      </c>
      <c r="B7" s="21">
        <v>78</v>
      </c>
    </row>
    <row r="8" spans="1:8" x14ac:dyDescent="0.25">
      <c r="A8" s="62" t="s">
        <v>168</v>
      </c>
      <c r="B8" s="21">
        <v>3</v>
      </c>
    </row>
    <row r="9" spans="1:8" x14ac:dyDescent="0.25">
      <c r="A9" s="62" t="s">
        <v>173</v>
      </c>
      <c r="B9" s="21">
        <v>3</v>
      </c>
    </row>
    <row r="10" spans="1:8" x14ac:dyDescent="0.25">
      <c r="A10" s="62" t="s">
        <v>234</v>
      </c>
      <c r="B10" s="21">
        <v>44</v>
      </c>
      <c r="G10" t="s">
        <v>443</v>
      </c>
      <c r="H10" t="s">
        <v>444</v>
      </c>
    </row>
    <row r="11" spans="1:8" x14ac:dyDescent="0.25">
      <c r="A11" s="62" t="s">
        <v>278</v>
      </c>
      <c r="B11" s="21">
        <v>5</v>
      </c>
      <c r="G11" t="s">
        <v>62</v>
      </c>
      <c r="H11">
        <f>_xlfn.XLOOKUP(Tabla9[[#This Row],[MES ESTIMADO]],C45:C57,D45:D57)</f>
        <v>23</v>
      </c>
    </row>
    <row r="12" spans="1:8" x14ac:dyDescent="0.25">
      <c r="A12" s="62" t="s">
        <v>328</v>
      </c>
      <c r="B12" s="21">
        <v>12</v>
      </c>
      <c r="G12" t="s">
        <v>131</v>
      </c>
      <c r="H12">
        <f>_xlfn.XLOOKUP(Tabla9[[#This Row],[MES ESTIMADO]],C46:C58,D46:D58)</f>
        <v>30</v>
      </c>
    </row>
    <row r="13" spans="1:8" x14ac:dyDescent="0.25">
      <c r="A13" s="62" t="s">
        <v>380</v>
      </c>
      <c r="B13" s="21">
        <v>1</v>
      </c>
      <c r="G13" t="s">
        <v>81</v>
      </c>
      <c r="H13">
        <f>_xlfn.XLOOKUP(Tabla9[[#This Row],[MES ESTIMADO]],C47:C59,D47:D59)</f>
        <v>19</v>
      </c>
    </row>
    <row r="14" spans="1:8" x14ac:dyDescent="0.25">
      <c r="A14" s="62" t="s">
        <v>421</v>
      </c>
      <c r="B14" s="21">
        <v>7</v>
      </c>
      <c r="G14" t="s">
        <v>137</v>
      </c>
      <c r="H14">
        <f>_xlfn.XLOOKUP(Tabla9[[#This Row],[MES ESTIMADO]],C48:C60,D48:D60)</f>
        <v>27</v>
      </c>
    </row>
    <row r="15" spans="1:8" x14ac:dyDescent="0.25">
      <c r="A15" s="62" t="s">
        <v>432</v>
      </c>
      <c r="B15" s="21">
        <v>3</v>
      </c>
      <c r="G15" t="s">
        <v>87</v>
      </c>
      <c r="H15">
        <f>_xlfn.XLOOKUP(Tabla9[[#This Row],[MES ESTIMADO]],C49:C61,D49:D61)</f>
        <v>32</v>
      </c>
    </row>
    <row r="16" spans="1:8" x14ac:dyDescent="0.25">
      <c r="A16" s="42" t="s">
        <v>162</v>
      </c>
      <c r="B16" s="21">
        <v>1</v>
      </c>
      <c r="G16" t="s">
        <v>144</v>
      </c>
      <c r="H16">
        <f>_xlfn.XLOOKUP(Tabla9[[#This Row],[MES ESTIMADO]],C45:C57,D45:D57)</f>
        <v>23</v>
      </c>
    </row>
    <row r="17" spans="1:8" x14ac:dyDescent="0.25">
      <c r="A17" s="62" t="s">
        <v>163</v>
      </c>
      <c r="B17" s="21">
        <v>1</v>
      </c>
      <c r="G17" t="s">
        <v>146</v>
      </c>
      <c r="H17">
        <f>_xlfn.XLOOKUP(Tabla9[[#This Row],[MES ESTIMADO]],C46:C58,D46:D58)</f>
        <v>14</v>
      </c>
    </row>
    <row r="18" spans="1:8" x14ac:dyDescent="0.25">
      <c r="A18" s="42" t="s">
        <v>57</v>
      </c>
      <c r="B18" s="21">
        <v>91</v>
      </c>
      <c r="G18" t="s">
        <v>195</v>
      </c>
      <c r="H18">
        <f>_xlfn.XLOOKUP(Tabla9[[#This Row],[MES ESTIMADO]],C47:C59,D47:D59)</f>
        <v>9</v>
      </c>
    </row>
    <row r="19" spans="1:8" x14ac:dyDescent="0.25">
      <c r="A19" s="62" t="s">
        <v>178</v>
      </c>
      <c r="B19" s="21">
        <v>2</v>
      </c>
      <c r="G19" t="s">
        <v>148</v>
      </c>
      <c r="H19">
        <f>_xlfn.XLOOKUP(Tabla9[[#This Row],[MES ESTIMADO]],C48:C60,D48:D60)</f>
        <v>27</v>
      </c>
    </row>
    <row r="20" spans="1:8" x14ac:dyDescent="0.25">
      <c r="A20" s="62" t="s">
        <v>342</v>
      </c>
      <c r="B20" s="21">
        <v>32</v>
      </c>
      <c r="G20" t="s">
        <v>152</v>
      </c>
      <c r="H20">
        <f>_xlfn.XLOOKUP(Tabla9[[#This Row],[MES ESTIMADO]],C45:C57,D45:D57)</f>
        <v>24</v>
      </c>
    </row>
    <row r="21" spans="1:8" x14ac:dyDescent="0.25">
      <c r="A21" s="62" t="s">
        <v>383</v>
      </c>
      <c r="B21" s="21">
        <v>16</v>
      </c>
      <c r="G21" t="s">
        <v>156</v>
      </c>
      <c r="H21">
        <f>_xlfn.XLOOKUP(Tabla9[[#This Row],[MES ESTIMADO]],C46:C58,D46:D58)</f>
        <v>26</v>
      </c>
    </row>
    <row r="22" spans="1:8" x14ac:dyDescent="0.25">
      <c r="A22" s="62" t="s">
        <v>398</v>
      </c>
      <c r="B22" s="21">
        <v>20</v>
      </c>
      <c r="G22" t="s">
        <v>282</v>
      </c>
      <c r="H22">
        <f>_xlfn.XLOOKUP(Tabla9[[#This Row],[MES ESTIMADO]],C47:C59,D47:D59)</f>
        <v>32</v>
      </c>
    </row>
    <row r="23" spans="1:8" x14ac:dyDescent="0.25">
      <c r="A23" s="62" t="s">
        <v>58</v>
      </c>
      <c r="B23" s="21">
        <v>21</v>
      </c>
    </row>
    <row r="24" spans="1:8" x14ac:dyDescent="0.25">
      <c r="A24" s="42" t="s">
        <v>182</v>
      </c>
      <c r="B24" s="21">
        <v>88</v>
      </c>
    </row>
    <row r="25" spans="1:8" x14ac:dyDescent="0.25">
      <c r="A25" s="62" t="s">
        <v>183</v>
      </c>
      <c r="B25" s="21">
        <v>19</v>
      </c>
    </row>
    <row r="26" spans="1:8" x14ac:dyDescent="0.25">
      <c r="A26" s="62" t="s">
        <v>188</v>
      </c>
      <c r="B26" s="21">
        <v>69</v>
      </c>
    </row>
    <row r="27" spans="1:8" x14ac:dyDescent="0.25">
      <c r="A27" s="42" t="s">
        <v>507</v>
      </c>
      <c r="B27" s="21">
        <v>28</v>
      </c>
    </row>
    <row r="28" spans="1:8" x14ac:dyDescent="0.25">
      <c r="A28" s="62" t="s">
        <v>125</v>
      </c>
      <c r="B28" s="21">
        <v>28</v>
      </c>
    </row>
    <row r="29" spans="1:8" x14ac:dyDescent="0.25">
      <c r="A29" s="42" t="s">
        <v>440</v>
      </c>
      <c r="B29" s="21">
        <v>286</v>
      </c>
    </row>
    <row r="30" spans="1:8" x14ac:dyDescent="0.25">
      <c r="B30"/>
    </row>
    <row r="31" spans="1:8" x14ac:dyDescent="0.25">
      <c r="B31"/>
    </row>
    <row r="44" spans="3:4" hidden="1" x14ac:dyDescent="0.25">
      <c r="C44" s="43" t="s">
        <v>555</v>
      </c>
      <c r="D44" t="s">
        <v>445</v>
      </c>
    </row>
    <row r="45" spans="3:4" hidden="1" x14ac:dyDescent="0.25">
      <c r="C45" s="42" t="s">
        <v>144</v>
      </c>
      <c r="D45">
        <v>23</v>
      </c>
    </row>
    <row r="46" spans="3:4" hidden="1" x14ac:dyDescent="0.25">
      <c r="C46" s="42" t="s">
        <v>146</v>
      </c>
      <c r="D46">
        <v>14</v>
      </c>
    </row>
    <row r="47" spans="3:4" hidden="1" x14ac:dyDescent="0.25">
      <c r="C47" s="42" t="s">
        <v>152</v>
      </c>
      <c r="D47">
        <v>24</v>
      </c>
    </row>
    <row r="48" spans="3:4" hidden="1" x14ac:dyDescent="0.25">
      <c r="C48" s="42" t="s">
        <v>137</v>
      </c>
      <c r="D48">
        <v>27</v>
      </c>
    </row>
    <row r="49" spans="3:4" hidden="1" x14ac:dyDescent="0.25">
      <c r="C49" s="42" t="s">
        <v>195</v>
      </c>
      <c r="D49">
        <v>9</v>
      </c>
    </row>
    <row r="50" spans="3:4" hidden="1" x14ac:dyDescent="0.25">
      <c r="C50" s="42" t="s">
        <v>282</v>
      </c>
      <c r="D50">
        <v>32</v>
      </c>
    </row>
    <row r="51" spans="3:4" hidden="1" x14ac:dyDescent="0.25">
      <c r="C51" s="42" t="s">
        <v>62</v>
      </c>
      <c r="D51">
        <v>23</v>
      </c>
    </row>
    <row r="52" spans="3:4" hidden="1" x14ac:dyDescent="0.25">
      <c r="C52" s="42" t="s">
        <v>131</v>
      </c>
      <c r="D52">
        <v>30</v>
      </c>
    </row>
    <row r="53" spans="3:4" hidden="1" x14ac:dyDescent="0.25">
      <c r="C53" s="42" t="s">
        <v>81</v>
      </c>
      <c r="D53">
        <v>19</v>
      </c>
    </row>
    <row r="54" spans="3:4" hidden="1" x14ac:dyDescent="0.25">
      <c r="C54" s="42" t="s">
        <v>87</v>
      </c>
      <c r="D54">
        <v>32</v>
      </c>
    </row>
    <row r="55" spans="3:4" hidden="1" x14ac:dyDescent="0.25">
      <c r="C55" s="42" t="s">
        <v>156</v>
      </c>
      <c r="D55">
        <v>26</v>
      </c>
    </row>
    <row r="56" spans="3:4" hidden="1" x14ac:dyDescent="0.25">
      <c r="C56" s="42" t="s">
        <v>148</v>
      </c>
      <c r="D56">
        <v>27</v>
      </c>
    </row>
    <row r="57" spans="3:4" hidden="1" x14ac:dyDescent="0.25">
      <c r="C57" s="42" t="s">
        <v>556</v>
      </c>
    </row>
    <row r="58" spans="3:4" hidden="1" x14ac:dyDescent="0.25">
      <c r="C58" s="42" t="s">
        <v>440</v>
      </c>
      <c r="D58">
        <v>286</v>
      </c>
    </row>
    <row r="59" spans="3:4" hidden="1" x14ac:dyDescent="0.25"/>
  </sheetData>
  <conditionalFormatting sqref="C45:C57">
    <cfRule type="duplicateValues" dxfId="4" priority="1"/>
  </conditionalFormatting>
  <dataValidations count="1">
    <dataValidation type="list" allowBlank="1" showInputMessage="1" showErrorMessage="1" sqref="G11:G22 G26:G27" xr:uid="{C994D624-8219-43D7-94D2-C761D5D8E3A9}">
      <formula1>FECHA_ESTIMADA_DE_INICIO_DE_PROCESOS_DE_SELECCIÓN__MES</formula1>
    </dataValidation>
  </dataValidations>
  <pageMargins left="0.7" right="0.7" top="0.75" bottom="0.75" header="0.3" footer="0.3"/>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F9460-E21B-4913-A5D7-9B130FFB1E5F}">
  <sheetPr>
    <tabColor theme="8" tint="0.39997558519241921"/>
  </sheetPr>
  <dimension ref="A5:G22"/>
  <sheetViews>
    <sheetView workbookViewId="0">
      <selection activeCell="A27" sqref="A27"/>
    </sheetView>
  </sheetViews>
  <sheetFormatPr baseColWidth="10" defaultColWidth="11" defaultRowHeight="15.75" x14ac:dyDescent="0.25"/>
  <cols>
    <col min="1" max="1" width="45.75" style="44" bestFit="1" customWidth="1"/>
    <col min="2" max="2" width="23.5" style="21" bestFit="1" customWidth="1"/>
    <col min="3" max="3" width="6.5" style="21" bestFit="1" customWidth="1"/>
    <col min="4" max="4" width="26.375" style="21" bestFit="1" customWidth="1"/>
    <col min="5" max="5" width="23" style="21" bestFit="1" customWidth="1"/>
    <col min="6" max="7" width="9.875" style="21" bestFit="1" customWidth="1"/>
    <col min="8" max="8" width="10.125" bestFit="1" customWidth="1"/>
    <col min="9" max="9" width="14.875" bestFit="1" customWidth="1"/>
    <col min="10" max="10" width="24.125" bestFit="1" customWidth="1"/>
    <col min="11" max="11" width="12.75" bestFit="1" customWidth="1"/>
    <col min="12" max="12" width="28.125" bestFit="1" customWidth="1"/>
    <col min="13" max="13" width="10.125" bestFit="1" customWidth="1"/>
    <col min="14" max="14" width="14.875" bestFit="1" customWidth="1"/>
    <col min="15" max="15" width="31.375" bestFit="1" customWidth="1"/>
    <col min="16" max="16" width="24.75" bestFit="1" customWidth="1"/>
    <col min="17" max="17" width="16.25" bestFit="1" customWidth="1"/>
    <col min="18" max="18" width="10.125" bestFit="1" customWidth="1"/>
    <col min="19" max="19" width="14.875" bestFit="1" customWidth="1"/>
    <col min="20" max="20" width="24.125" bestFit="1" customWidth="1"/>
    <col min="21" max="21" width="28" bestFit="1" customWidth="1"/>
    <col min="22" max="22" width="12.25" bestFit="1" customWidth="1"/>
    <col min="23" max="23" width="15.375" bestFit="1" customWidth="1"/>
    <col min="24" max="25" width="5.25" bestFit="1" customWidth="1"/>
  </cols>
  <sheetData>
    <row r="5" spans="1:7" hidden="1" x14ac:dyDescent="0.25">
      <c r="A5" s="45" t="s">
        <v>439</v>
      </c>
      <c r="B5" s="45" t="s">
        <v>560</v>
      </c>
      <c r="G5"/>
    </row>
    <row r="6" spans="1:7" s="12" customFormat="1" ht="31.5" x14ac:dyDescent="0.25">
      <c r="A6" s="68" t="s">
        <v>561</v>
      </c>
      <c r="B6" s="20" t="s">
        <v>157</v>
      </c>
      <c r="C6" s="20" t="s">
        <v>149</v>
      </c>
      <c r="D6" s="20" t="s">
        <v>191</v>
      </c>
      <c r="E6" s="20" t="s">
        <v>126</v>
      </c>
      <c r="F6" s="20" t="s">
        <v>562</v>
      </c>
      <c r="G6"/>
    </row>
    <row r="7" spans="1:7" x14ac:dyDescent="0.25">
      <c r="A7" s="21" t="s">
        <v>167</v>
      </c>
      <c r="B7" s="21">
        <v>6</v>
      </c>
      <c r="C7" s="21">
        <v>7</v>
      </c>
      <c r="D7" s="21">
        <v>2</v>
      </c>
      <c r="E7" s="21">
        <v>63</v>
      </c>
      <c r="F7" s="21">
        <v>78</v>
      </c>
      <c r="G7"/>
    </row>
    <row r="8" spans="1:7" x14ac:dyDescent="0.25">
      <c r="A8" s="21" t="s">
        <v>162</v>
      </c>
      <c r="E8" s="21">
        <v>1</v>
      </c>
      <c r="F8" s="21">
        <v>1</v>
      </c>
      <c r="G8"/>
    </row>
    <row r="9" spans="1:7" x14ac:dyDescent="0.25">
      <c r="A9" s="21" t="s">
        <v>57</v>
      </c>
      <c r="B9" s="21">
        <v>13</v>
      </c>
      <c r="C9" s="21">
        <v>12</v>
      </c>
      <c r="D9" s="21">
        <v>20</v>
      </c>
      <c r="E9" s="21">
        <v>46</v>
      </c>
      <c r="F9" s="21">
        <v>91</v>
      </c>
      <c r="G9"/>
    </row>
    <row r="10" spans="1:7" x14ac:dyDescent="0.25">
      <c r="A10" s="21" t="s">
        <v>182</v>
      </c>
      <c r="B10" s="21">
        <v>14</v>
      </c>
      <c r="C10" s="21">
        <v>2</v>
      </c>
      <c r="D10" s="21">
        <v>1</v>
      </c>
      <c r="E10" s="21">
        <v>71</v>
      </c>
      <c r="F10" s="21">
        <v>88</v>
      </c>
      <c r="G10"/>
    </row>
    <row r="11" spans="1:7" x14ac:dyDescent="0.25">
      <c r="A11" s="21" t="s">
        <v>507</v>
      </c>
      <c r="B11" s="21">
        <v>5</v>
      </c>
      <c r="C11" s="21">
        <v>2</v>
      </c>
      <c r="E11" s="21">
        <v>21</v>
      </c>
      <c r="F11" s="21">
        <v>28</v>
      </c>
      <c r="G11"/>
    </row>
    <row r="12" spans="1:7" x14ac:dyDescent="0.25">
      <c r="A12" s="21" t="s">
        <v>562</v>
      </c>
      <c r="B12" s="21">
        <v>38</v>
      </c>
      <c r="C12" s="21">
        <v>23</v>
      </c>
      <c r="D12" s="21">
        <v>23</v>
      </c>
      <c r="E12" s="21">
        <v>202</v>
      </c>
      <c r="F12" s="21">
        <v>286</v>
      </c>
      <c r="G12"/>
    </row>
    <row r="13" spans="1:7" x14ac:dyDescent="0.25">
      <c r="A13"/>
      <c r="B13"/>
      <c r="C13"/>
      <c r="D13"/>
      <c r="E13"/>
      <c r="F13"/>
      <c r="G13"/>
    </row>
    <row r="14" spans="1:7" x14ac:dyDescent="0.25">
      <c r="A14"/>
      <c r="B14"/>
      <c r="C14"/>
      <c r="D14"/>
      <c r="E14"/>
      <c r="F14"/>
      <c r="G14"/>
    </row>
    <row r="15" spans="1:7" x14ac:dyDescent="0.25">
      <c r="A15"/>
      <c r="B15"/>
      <c r="C15"/>
    </row>
    <row r="16" spans="1:7"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6DA9-7A33-4DF9-B9EB-45084F3040C6}">
  <sheetPr>
    <tabColor rgb="FFFF99CC"/>
  </sheetPr>
  <dimension ref="A3:K27"/>
  <sheetViews>
    <sheetView zoomScaleNormal="100" workbookViewId="0">
      <selection activeCell="A4" sqref="A4"/>
    </sheetView>
  </sheetViews>
  <sheetFormatPr baseColWidth="10" defaultColWidth="11" defaultRowHeight="15.75" x14ac:dyDescent="0.25"/>
  <cols>
    <col min="7" max="7" width="12.125" customWidth="1"/>
    <col min="8" max="8" width="10.625" customWidth="1"/>
    <col min="9" max="9" width="13" customWidth="1"/>
    <col min="10" max="10" width="7.5" customWidth="1"/>
    <col min="11" max="11" width="24.375" customWidth="1"/>
  </cols>
  <sheetData>
    <row r="3" spans="1:11" ht="16.5" thickBot="1" x14ac:dyDescent="0.3">
      <c r="A3" s="50" t="s">
        <v>49</v>
      </c>
    </row>
    <row r="4" spans="1:11" ht="16.5" customHeight="1" thickBot="1" x14ac:dyDescent="0.3">
      <c r="A4" s="48" t="s">
        <v>259</v>
      </c>
      <c r="B4" s="47"/>
      <c r="C4" s="117" t="s">
        <v>446</v>
      </c>
      <c r="D4" s="118"/>
      <c r="E4" s="118"/>
      <c r="F4" s="118"/>
      <c r="G4" s="118"/>
      <c r="H4" s="118"/>
      <c r="I4" s="118"/>
      <c r="J4" s="118"/>
      <c r="K4" s="119"/>
    </row>
    <row r="5" spans="1:11" ht="16.5" customHeight="1" thickBot="1" x14ac:dyDescent="0.3">
      <c r="A5" s="49"/>
      <c r="C5" s="120" t="str">
        <f>_xlfn.XLOOKUP(A4,PDC!B12:B297,PDC!F12:F297)</f>
        <v>DIR. INVESTIGACIÓN</v>
      </c>
      <c r="D5" s="121"/>
      <c r="E5" s="135" t="s">
        <v>441</v>
      </c>
      <c r="F5" s="135"/>
      <c r="G5" s="135"/>
      <c r="H5" s="135"/>
      <c r="I5" s="136" t="str">
        <f>_xlfn.XLOOKUP(A4,PDC!B11:B288,PDC!G11:G288)</f>
        <v>323   CHAGAS</v>
      </c>
      <c r="J5" s="137"/>
      <c r="K5" s="138"/>
    </row>
    <row r="6" spans="1:11" ht="16.5" thickBot="1" x14ac:dyDescent="0.3">
      <c r="C6" s="122"/>
      <c r="D6" s="123"/>
      <c r="E6" s="139" t="s">
        <v>447</v>
      </c>
      <c r="F6" s="140"/>
      <c r="G6" s="140"/>
      <c r="H6" s="141"/>
      <c r="I6" s="136" t="str">
        <f>_xlfn.XLOOKUP(A4,PDC!B11:B288,PDC!J11:J288)</f>
        <v>JUNIO</v>
      </c>
      <c r="J6" s="137"/>
      <c r="K6" s="138"/>
    </row>
    <row r="7" spans="1:11" ht="16.5" thickBot="1" x14ac:dyDescent="0.3">
      <c r="C7" s="122"/>
      <c r="D7" s="123"/>
      <c r="E7" s="139" t="s">
        <v>119</v>
      </c>
      <c r="F7" s="140"/>
      <c r="G7" s="140"/>
      <c r="H7" s="141"/>
      <c r="I7" s="142" t="str">
        <f>_xlfn.XLOOKUP(A4,PDC!B11:B288,PDC!K11:K288)</f>
        <v>JUNIO</v>
      </c>
      <c r="J7" s="143"/>
      <c r="K7" s="144"/>
    </row>
    <row r="8" spans="1:11" ht="16.5" thickBot="1" x14ac:dyDescent="0.3">
      <c r="C8" s="124"/>
      <c r="D8" s="125"/>
      <c r="E8" s="139" t="s">
        <v>448</v>
      </c>
      <c r="F8" s="140"/>
      <c r="G8" s="140"/>
      <c r="H8" s="141"/>
      <c r="I8" s="136" t="str">
        <f>_xlfn.XLOOKUP(A4,PDC!B11:B288,PDC!N11:N288)</f>
        <v>PRESTACIÓN DE SERVICIOS PROFESIONALES Y DE APOYO</v>
      </c>
      <c r="J8" s="137"/>
      <c r="K8" s="138"/>
    </row>
    <row r="9" spans="1:11" ht="29.25" customHeight="1" thickBot="1" x14ac:dyDescent="0.3">
      <c r="C9" s="120" t="s">
        <v>115</v>
      </c>
      <c r="D9" s="121"/>
      <c r="E9" s="163" t="str">
        <f>_xlfn.XLOOKUP(A4,PDC!B12:B297,PDC!D12:D297)</f>
        <v>Solicitud de contratación Silvia Juliana Valdivieso Bohorquez</v>
      </c>
      <c r="F9" s="164"/>
      <c r="G9" s="164"/>
      <c r="H9" s="164"/>
      <c r="I9" s="164"/>
      <c r="J9" s="164"/>
      <c r="K9" s="165"/>
    </row>
    <row r="10" spans="1:11" ht="15.75" customHeight="1" x14ac:dyDescent="0.25">
      <c r="C10" s="120" t="s">
        <v>120</v>
      </c>
      <c r="D10" s="121"/>
      <c r="E10" s="148" t="str">
        <f>_xlfn.XLOOKUP(A4,PDC!B11:B288,PDC!L11:L288)</f>
        <v>RADICADO EN FIDUCIARIA</v>
      </c>
      <c r="F10" s="149"/>
      <c r="G10" s="149"/>
      <c r="H10" s="149"/>
      <c r="I10" s="149"/>
      <c r="J10" s="149"/>
      <c r="K10" s="150"/>
    </row>
    <row r="11" spans="1:11" ht="15" customHeight="1" thickBot="1" x14ac:dyDescent="0.3">
      <c r="C11" s="124"/>
      <c r="D11" s="125"/>
      <c r="E11" s="151"/>
      <c r="F11" s="152"/>
      <c r="G11" s="152"/>
      <c r="H11" s="152"/>
      <c r="I11" s="152"/>
      <c r="J11" s="152"/>
      <c r="K11" s="153"/>
    </row>
    <row r="12" spans="1:11" ht="27" customHeight="1" x14ac:dyDescent="0.25">
      <c r="C12" s="120" t="s">
        <v>449</v>
      </c>
      <c r="D12" s="121"/>
      <c r="E12" s="154" t="str">
        <f>_xlfn.XLOOKUP(A4,PDC!B11:B288,PDC!H11:H288)</f>
        <v>Prestar servicios profesionales para apoyar en la ejecución local como asistente de campo dentro del proyecto denominado "Hacia la eliminación de la transmisión congénita de la enfermedad de Chagas en América Latina".</v>
      </c>
      <c r="F12" s="155"/>
      <c r="G12" s="155"/>
      <c r="H12" s="155"/>
      <c r="I12" s="155"/>
      <c r="J12" s="155"/>
      <c r="K12" s="156"/>
    </row>
    <row r="13" spans="1:11" x14ac:dyDescent="0.25">
      <c r="C13" s="122"/>
      <c r="D13" s="123"/>
      <c r="E13" s="157"/>
      <c r="F13" s="158"/>
      <c r="G13" s="158"/>
      <c r="H13" s="158"/>
      <c r="I13" s="158"/>
      <c r="J13" s="158"/>
      <c r="K13" s="159"/>
    </row>
    <row r="14" spans="1:11" x14ac:dyDescent="0.25">
      <c r="C14" s="122"/>
      <c r="D14" s="123"/>
      <c r="E14" s="157"/>
      <c r="F14" s="158"/>
      <c r="G14" s="158"/>
      <c r="H14" s="158"/>
      <c r="I14" s="158"/>
      <c r="J14" s="158"/>
      <c r="K14" s="159"/>
    </row>
    <row r="15" spans="1:11" x14ac:dyDescent="0.25">
      <c r="C15" s="122"/>
      <c r="D15" s="123"/>
      <c r="E15" s="157"/>
      <c r="F15" s="158"/>
      <c r="G15" s="158"/>
      <c r="H15" s="158"/>
      <c r="I15" s="158"/>
      <c r="J15" s="158"/>
      <c r="K15" s="159"/>
    </row>
    <row r="16" spans="1:11" ht="16.5" thickBot="1" x14ac:dyDescent="0.3">
      <c r="C16" s="124"/>
      <c r="D16" s="125"/>
      <c r="E16" s="160"/>
      <c r="F16" s="161"/>
      <c r="G16" s="161"/>
      <c r="H16" s="161"/>
      <c r="I16" s="161"/>
      <c r="J16" s="161"/>
      <c r="K16" s="162"/>
    </row>
    <row r="17" spans="3:11" ht="16.5" thickBot="1" x14ac:dyDescent="0.3">
      <c r="C17" s="120" t="s">
        <v>450</v>
      </c>
      <c r="D17" s="121"/>
      <c r="E17" s="139" t="s">
        <v>30</v>
      </c>
      <c r="F17" s="140"/>
      <c r="G17" s="140"/>
      <c r="H17" s="141"/>
      <c r="I17" s="145" t="e">
        <f>_xlfn.XLOOKUP(A4,PDC!B11:B288,PDC!P11:P288)</f>
        <v>#N/A</v>
      </c>
      <c r="J17" s="146"/>
      <c r="K17" s="147"/>
    </row>
    <row r="18" spans="3:11" ht="16.5" thickBot="1" x14ac:dyDescent="0.3">
      <c r="C18" s="122"/>
      <c r="D18" s="123"/>
      <c r="E18" s="139" t="s">
        <v>121</v>
      </c>
      <c r="F18" s="140"/>
      <c r="G18" s="140"/>
      <c r="H18" s="141"/>
      <c r="I18" s="145" t="e">
        <f>_xlfn.XLOOKUP(A4,PDC!B11:B288,PDC!Q11:Q288)</f>
        <v>#N/A</v>
      </c>
      <c r="J18" s="146"/>
      <c r="K18" s="147"/>
    </row>
    <row r="19" spans="3:11" ht="16.5" thickBot="1" x14ac:dyDescent="0.3">
      <c r="C19" s="124"/>
      <c r="D19" s="125"/>
      <c r="E19" s="139" t="s">
        <v>451</v>
      </c>
      <c r="F19" s="140"/>
      <c r="G19" s="140"/>
      <c r="H19" s="141"/>
      <c r="I19" s="145" t="e">
        <f>_xlfn.XLOOKUP(A4,PDC!B11:B288,PDC!R11:R288)</f>
        <v>#N/A</v>
      </c>
      <c r="J19" s="146"/>
      <c r="K19" s="147"/>
    </row>
    <row r="20" spans="3:11" ht="15.75" customHeight="1" x14ac:dyDescent="0.25">
      <c r="C20" s="120" t="s">
        <v>123</v>
      </c>
      <c r="D20" s="121"/>
      <c r="E20" s="126">
        <f>_xlfn.XLOOKUP(A4,PDC!B11:B288,PDC!S11:S288)</f>
        <v>0</v>
      </c>
      <c r="F20" s="127"/>
      <c r="G20" s="127"/>
      <c r="H20" s="127"/>
      <c r="I20" s="127"/>
      <c r="J20" s="127"/>
      <c r="K20" s="128"/>
    </row>
    <row r="21" spans="3:11" x14ac:dyDescent="0.25">
      <c r="C21" s="122"/>
      <c r="D21" s="123"/>
      <c r="E21" s="129"/>
      <c r="F21" s="130"/>
      <c r="G21" s="130"/>
      <c r="H21" s="130"/>
      <c r="I21" s="130"/>
      <c r="J21" s="130"/>
      <c r="K21" s="131"/>
    </row>
    <row r="22" spans="3:11" ht="16.5" thickBot="1" x14ac:dyDescent="0.3">
      <c r="C22" s="124"/>
      <c r="D22" s="125"/>
      <c r="E22" s="132"/>
      <c r="F22" s="133"/>
      <c r="G22" s="133"/>
      <c r="H22" s="133"/>
      <c r="I22" s="133"/>
      <c r="J22" s="133"/>
      <c r="K22" s="134"/>
    </row>
    <row r="23" spans="3:11" x14ac:dyDescent="0.25">
      <c r="C23" s="120" t="s">
        <v>55</v>
      </c>
      <c r="D23" s="121"/>
      <c r="E23" s="126" t="str">
        <f>_xlfn.XLOOKUP(A4,PDC!B11:B288,PDC!T11:T288)</f>
        <v>Nombre: Juan Carlos Figueroa Godoy
Telefono: ext. 1105
Email:jfigueroa@ins.gov.co</v>
      </c>
      <c r="F23" s="127"/>
      <c r="G23" s="127"/>
      <c r="H23" s="127"/>
      <c r="I23" s="127"/>
      <c r="J23" s="127"/>
      <c r="K23" s="128"/>
    </row>
    <row r="24" spans="3:11" x14ac:dyDescent="0.25">
      <c r="C24" s="122"/>
      <c r="D24" s="123"/>
      <c r="E24" s="129"/>
      <c r="F24" s="130"/>
      <c r="G24" s="130"/>
      <c r="H24" s="130"/>
      <c r="I24" s="130"/>
      <c r="J24" s="130"/>
      <c r="K24" s="131"/>
    </row>
    <row r="25" spans="3:11" ht="16.5" thickBot="1" x14ac:dyDescent="0.3">
      <c r="C25" s="124"/>
      <c r="D25" s="125"/>
      <c r="E25" s="132"/>
      <c r="F25" s="133"/>
      <c r="G25" s="133"/>
      <c r="H25" s="133"/>
      <c r="I25" s="133"/>
      <c r="J25" s="133"/>
      <c r="K25" s="134"/>
    </row>
    <row r="26" spans="3:11" x14ac:dyDescent="0.25">
      <c r="C26" s="54"/>
    </row>
    <row r="27" spans="3:11" x14ac:dyDescent="0.25">
      <c r="C27" s="54"/>
    </row>
  </sheetData>
  <mergeCells count="27">
    <mergeCell ref="E18:H18"/>
    <mergeCell ref="I18:K18"/>
    <mergeCell ref="E19:H19"/>
    <mergeCell ref="I19:K19"/>
    <mergeCell ref="C5:D8"/>
    <mergeCell ref="C10:D11"/>
    <mergeCell ref="E10:K11"/>
    <mergeCell ref="E12:K16"/>
    <mergeCell ref="C12:D16"/>
    <mergeCell ref="C9:D9"/>
    <mergeCell ref="E9:K9"/>
    <mergeCell ref="C4:K4"/>
    <mergeCell ref="C20:D22"/>
    <mergeCell ref="C23:D25"/>
    <mergeCell ref="E20:K22"/>
    <mergeCell ref="E5:H5"/>
    <mergeCell ref="I5:K5"/>
    <mergeCell ref="E6:H6"/>
    <mergeCell ref="E7:H7"/>
    <mergeCell ref="I6:K6"/>
    <mergeCell ref="I7:K7"/>
    <mergeCell ref="I8:K8"/>
    <mergeCell ref="E8:H8"/>
    <mergeCell ref="E23:K25"/>
    <mergeCell ref="C17:D19"/>
    <mergeCell ref="E17:H17"/>
    <mergeCell ref="I17:K17"/>
  </mergeCells>
  <conditionalFormatting sqref="E10:K11">
    <cfRule type="containsText" dxfId="3" priority="1" operator="containsText" text="NO ESTÁ RADICADO EN EL FEI">
      <formula>NOT(ISERROR(SEARCH("NO ESTÁ RADICADO EN EL FEI",E10)))</formula>
    </cfRule>
    <cfRule type="containsText" dxfId="2" priority="2" operator="containsText" text="FALLIDO">
      <formula>NOT(ISERROR(SEARCH("FALLIDO",E10)))</formula>
    </cfRule>
    <cfRule type="containsText" dxfId="1" priority="3" operator="containsText" text="ESTÁ EN EJECUCIÓN POR EL FEI">
      <formula>NOT(ISERROR(SEARCH("ESTÁ EN EJECUCIÓN POR EL FEI",E10)))</formula>
    </cfRule>
    <cfRule type="containsText" dxfId="0" priority="4" operator="containsText" text="RADICADO EN FIDUCIARIA">
      <formula>NOT(ISERROR(SEARCH("RADICADO EN FIDUCIARIA",E10)))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2F1D-AB93-4E07-9FB7-E44179299001}">
  <sheetPr>
    <tabColor theme="9" tint="0.39997558519241921"/>
  </sheetPr>
  <dimension ref="B3:E24"/>
  <sheetViews>
    <sheetView workbookViewId="0">
      <selection activeCell="D27" sqref="D27"/>
    </sheetView>
  </sheetViews>
  <sheetFormatPr baseColWidth="10" defaultColWidth="11" defaultRowHeight="15.75" x14ac:dyDescent="0.25"/>
  <cols>
    <col min="2" max="2" width="34.25" bestFit="1" customWidth="1"/>
    <col min="3" max="3" width="21.25" bestFit="1" customWidth="1"/>
    <col min="4" max="4" width="29.875" bestFit="1" customWidth="1"/>
    <col min="5" max="5" width="43.5" bestFit="1" customWidth="1"/>
    <col min="6" max="173" width="24.75" bestFit="1" customWidth="1"/>
    <col min="174" max="174" width="5.25" bestFit="1" customWidth="1"/>
  </cols>
  <sheetData>
    <row r="3" spans="2:5" x14ac:dyDescent="0.25">
      <c r="B3" s="46" t="s">
        <v>441</v>
      </c>
      <c r="C3" s="46" t="s">
        <v>450</v>
      </c>
      <c r="D3" s="46" t="s">
        <v>121</v>
      </c>
      <c r="E3" s="46" t="s">
        <v>452</v>
      </c>
    </row>
    <row r="4" spans="2:5" hidden="1" x14ac:dyDescent="0.25">
      <c r="B4" s="43" t="s">
        <v>555</v>
      </c>
      <c r="C4" t="s">
        <v>563</v>
      </c>
      <c r="D4" t="s">
        <v>453</v>
      </c>
      <c r="E4" t="s">
        <v>454</v>
      </c>
    </row>
    <row r="5" spans="2:5" x14ac:dyDescent="0.25">
      <c r="B5" s="42" t="s">
        <v>125</v>
      </c>
      <c r="C5" s="69">
        <v>878614982</v>
      </c>
      <c r="D5" s="69">
        <v>878614982</v>
      </c>
      <c r="E5" s="69">
        <v>878614982</v>
      </c>
    </row>
    <row r="6" spans="2:5" x14ac:dyDescent="0.25">
      <c r="B6" s="42" t="s">
        <v>163</v>
      </c>
      <c r="C6" s="69">
        <v>83800000</v>
      </c>
      <c r="D6" s="69">
        <v>83800000</v>
      </c>
      <c r="E6" s="69">
        <v>83800000</v>
      </c>
    </row>
    <row r="7" spans="2:5" x14ac:dyDescent="0.25">
      <c r="B7" s="42" t="s">
        <v>168</v>
      </c>
      <c r="C7" s="69">
        <v>25800000</v>
      </c>
      <c r="D7" s="69">
        <v>25800000</v>
      </c>
      <c r="E7" s="69">
        <v>16800000</v>
      </c>
    </row>
    <row r="8" spans="2:5" x14ac:dyDescent="0.25">
      <c r="B8" s="42" t="s">
        <v>173</v>
      </c>
      <c r="C8" s="69">
        <v>35537392</v>
      </c>
      <c r="D8" s="69">
        <v>35537392</v>
      </c>
      <c r="E8" s="69">
        <v>25600000</v>
      </c>
    </row>
    <row r="9" spans="2:5" x14ac:dyDescent="0.25">
      <c r="B9" s="42" t="s">
        <v>178</v>
      </c>
      <c r="C9" s="69">
        <v>109693192</v>
      </c>
      <c r="D9" s="69">
        <v>109693192</v>
      </c>
      <c r="E9" s="69">
        <v>0</v>
      </c>
    </row>
    <row r="10" spans="2:5" x14ac:dyDescent="0.25">
      <c r="B10" s="42" t="s">
        <v>183</v>
      </c>
      <c r="C10" s="69">
        <v>4103911176</v>
      </c>
      <c r="D10" s="69">
        <v>4196087279</v>
      </c>
      <c r="E10" s="69">
        <v>3981527395.3499999</v>
      </c>
    </row>
    <row r="11" spans="2:5" x14ac:dyDescent="0.25">
      <c r="B11" s="42" t="s">
        <v>234</v>
      </c>
      <c r="C11" s="69">
        <v>1754351944</v>
      </c>
      <c r="D11" s="69">
        <v>1754351944</v>
      </c>
      <c r="E11" s="69">
        <v>1575975944</v>
      </c>
    </row>
    <row r="12" spans="2:5" x14ac:dyDescent="0.25">
      <c r="B12" s="42" t="s">
        <v>278</v>
      </c>
      <c r="C12" s="69">
        <v>243654080</v>
      </c>
      <c r="D12" s="69">
        <v>63000000</v>
      </c>
      <c r="E12" s="69">
        <v>36000000</v>
      </c>
    </row>
    <row r="13" spans="2:5" x14ac:dyDescent="0.25">
      <c r="B13" s="42" t="s">
        <v>188</v>
      </c>
      <c r="C13" s="69">
        <v>9476978988</v>
      </c>
      <c r="D13" s="69">
        <v>10392181803.48</v>
      </c>
      <c r="E13" s="69">
        <v>5191097880.4799995</v>
      </c>
    </row>
    <row r="14" spans="2:5" x14ac:dyDescent="0.25">
      <c r="B14" s="42" t="s">
        <v>328</v>
      </c>
      <c r="C14" s="69">
        <v>678759228</v>
      </c>
      <c r="D14" s="69">
        <v>634043830</v>
      </c>
      <c r="E14" s="69">
        <v>532811743</v>
      </c>
    </row>
    <row r="15" spans="2:5" x14ac:dyDescent="0.25">
      <c r="B15" s="42" t="s">
        <v>342</v>
      </c>
      <c r="C15" s="69">
        <v>2239812842</v>
      </c>
      <c r="D15" s="69">
        <v>1330334020.6500001</v>
      </c>
      <c r="E15" s="69">
        <v>1123610867.3000002</v>
      </c>
    </row>
    <row r="16" spans="2:5" x14ac:dyDescent="0.25">
      <c r="B16" s="42" t="s">
        <v>380</v>
      </c>
      <c r="C16" s="69">
        <v>20000000</v>
      </c>
      <c r="D16" s="69">
        <v>20000000</v>
      </c>
      <c r="E16" s="69">
        <v>20000000</v>
      </c>
    </row>
    <row r="17" spans="2:5" x14ac:dyDescent="0.25">
      <c r="B17" s="42" t="s">
        <v>383</v>
      </c>
      <c r="C17" s="69">
        <v>612659981.24000001</v>
      </c>
      <c r="D17" s="69">
        <v>592307981.24000001</v>
      </c>
      <c r="E17" s="69">
        <v>455930789.60000002</v>
      </c>
    </row>
    <row r="18" spans="2:5" x14ac:dyDescent="0.25">
      <c r="B18" s="42" t="s">
        <v>398</v>
      </c>
      <c r="C18" s="69">
        <v>840361837.24000001</v>
      </c>
      <c r="D18" s="69">
        <v>831277236</v>
      </c>
      <c r="E18" s="69">
        <v>491727435.99000001</v>
      </c>
    </row>
    <row r="19" spans="2:5" x14ac:dyDescent="0.25">
      <c r="B19" s="42" t="s">
        <v>421</v>
      </c>
      <c r="C19" s="69">
        <v>453145675</v>
      </c>
      <c r="D19" s="69">
        <v>317132000</v>
      </c>
      <c r="E19" s="69">
        <v>303428000</v>
      </c>
    </row>
    <row r="20" spans="2:5" x14ac:dyDescent="0.25">
      <c r="B20" s="42" t="s">
        <v>432</v>
      </c>
      <c r="C20" s="69">
        <v>278074704</v>
      </c>
      <c r="D20" s="69">
        <v>264952396</v>
      </c>
      <c r="E20" s="69">
        <v>264952396</v>
      </c>
    </row>
    <row r="21" spans="2:5" x14ac:dyDescent="0.25">
      <c r="B21" s="42" t="s">
        <v>58</v>
      </c>
      <c r="C21" s="69">
        <v>950795674</v>
      </c>
      <c r="D21" s="69">
        <v>568229589.09000003</v>
      </c>
      <c r="E21" s="69">
        <v>264067375.09</v>
      </c>
    </row>
    <row r="22" spans="2:5" x14ac:dyDescent="0.25">
      <c r="B22" s="42" t="s">
        <v>556</v>
      </c>
      <c r="C22" s="69"/>
      <c r="D22" s="69"/>
      <c r="E22" s="69"/>
    </row>
    <row r="23" spans="2:5" x14ac:dyDescent="0.25">
      <c r="B23" s="42" t="s">
        <v>440</v>
      </c>
      <c r="C23" s="69">
        <v>22785951695.480003</v>
      </c>
      <c r="D23" s="69">
        <v>22097343645.460003</v>
      </c>
      <c r="E23" s="69">
        <v>15245944808.810001</v>
      </c>
    </row>
    <row r="24" spans="2:5" x14ac:dyDescent="0.25">
      <c r="C24" s="13"/>
      <c r="D24" s="13"/>
      <c r="E24" s="13"/>
    </row>
  </sheetData>
  <autoFilter ref="B3:E23" xr:uid="{47A02F1D-AB93-4E07-9FB7-E4417929900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8262-2DAD-4D44-B0F7-17BFF18F8622}">
  <dimension ref="A2:G46"/>
  <sheetViews>
    <sheetView zoomScale="83" workbookViewId="0">
      <selection activeCell="F10" sqref="F10"/>
    </sheetView>
  </sheetViews>
  <sheetFormatPr baseColWidth="10" defaultColWidth="11" defaultRowHeight="15.75" x14ac:dyDescent="0.25"/>
  <cols>
    <col min="1" max="1" width="19.625" customWidth="1"/>
    <col min="2" max="2" width="64" customWidth="1"/>
    <col min="3" max="3" width="25.5" customWidth="1"/>
    <col min="4" max="4" width="24.875" customWidth="1"/>
    <col min="5" max="5" width="19.625" customWidth="1"/>
    <col min="6" max="6" width="48.5" bestFit="1" customWidth="1"/>
    <col min="7" max="7" width="20" customWidth="1"/>
  </cols>
  <sheetData>
    <row r="2" spans="1:7" ht="84" customHeight="1" thickBot="1" x14ac:dyDescent="0.3">
      <c r="A2" s="16" t="s">
        <v>50</v>
      </c>
      <c r="B2" s="14" t="s">
        <v>4</v>
      </c>
      <c r="C2" s="14" t="s">
        <v>8</v>
      </c>
      <c r="D2" s="14" t="s">
        <v>10</v>
      </c>
      <c r="E2" s="14" t="s">
        <v>455</v>
      </c>
      <c r="F2" s="14" t="s">
        <v>456</v>
      </c>
      <c r="G2" s="1" t="s">
        <v>457</v>
      </c>
    </row>
    <row r="3" spans="1:7" ht="16.5" customHeight="1" thickTop="1" x14ac:dyDescent="0.25">
      <c r="A3" t="s">
        <v>57</v>
      </c>
      <c r="B3" t="s">
        <v>125</v>
      </c>
      <c r="C3" t="s">
        <v>458</v>
      </c>
      <c r="D3" t="s">
        <v>60</v>
      </c>
      <c r="E3" t="s">
        <v>62</v>
      </c>
      <c r="F3" s="17" t="s">
        <v>63</v>
      </c>
      <c r="G3" s="13">
        <v>1160000</v>
      </c>
    </row>
    <row r="4" spans="1:7" x14ac:dyDescent="0.25">
      <c r="A4" t="s">
        <v>167</v>
      </c>
      <c r="B4" t="s">
        <v>459</v>
      </c>
      <c r="C4" t="s">
        <v>460</v>
      </c>
      <c r="D4" t="s">
        <v>461</v>
      </c>
      <c r="E4" t="s">
        <v>131</v>
      </c>
      <c r="F4" s="17" t="s">
        <v>360</v>
      </c>
    </row>
    <row r="5" spans="1:7" x14ac:dyDescent="0.25">
      <c r="A5" t="s">
        <v>462</v>
      </c>
      <c r="B5" t="s">
        <v>163</v>
      </c>
      <c r="C5" t="s">
        <v>85</v>
      </c>
      <c r="D5" t="s">
        <v>463</v>
      </c>
      <c r="E5" t="s">
        <v>81</v>
      </c>
      <c r="F5" t="s">
        <v>418</v>
      </c>
    </row>
    <row r="6" spans="1:7" x14ac:dyDescent="0.25">
      <c r="A6" t="s">
        <v>162</v>
      </c>
      <c r="B6" t="s">
        <v>464</v>
      </c>
      <c r="C6" t="s">
        <v>465</v>
      </c>
      <c r="D6" t="s">
        <v>466</v>
      </c>
      <c r="E6" t="s">
        <v>137</v>
      </c>
      <c r="F6" t="s">
        <v>193</v>
      </c>
    </row>
    <row r="7" spans="1:7" x14ac:dyDescent="0.25">
      <c r="A7" t="s">
        <v>182</v>
      </c>
      <c r="B7" t="s">
        <v>467</v>
      </c>
      <c r="C7" t="s">
        <v>90</v>
      </c>
      <c r="D7" t="s">
        <v>468</v>
      </c>
      <c r="E7" t="s">
        <v>87</v>
      </c>
      <c r="F7" t="s">
        <v>91</v>
      </c>
    </row>
    <row r="8" spans="1:7" x14ac:dyDescent="0.25">
      <c r="A8" t="s">
        <v>507</v>
      </c>
      <c r="B8" t="s">
        <v>469</v>
      </c>
      <c r="C8" t="s">
        <v>470</v>
      </c>
      <c r="D8" t="s">
        <v>86</v>
      </c>
      <c r="E8" t="s">
        <v>144</v>
      </c>
      <c r="F8" t="s">
        <v>237</v>
      </c>
    </row>
    <row r="9" spans="1:7" x14ac:dyDescent="0.25">
      <c r="B9" t="s">
        <v>471</v>
      </c>
      <c r="C9" t="s">
        <v>472</v>
      </c>
      <c r="D9" t="s">
        <v>473</v>
      </c>
      <c r="E9" t="s">
        <v>146</v>
      </c>
      <c r="F9" t="s">
        <v>164</v>
      </c>
    </row>
    <row r="10" spans="1:7" x14ac:dyDescent="0.25">
      <c r="B10" t="s">
        <v>474</v>
      </c>
      <c r="C10" t="s">
        <v>475</v>
      </c>
      <c r="D10" t="s">
        <v>67</v>
      </c>
      <c r="E10" t="s">
        <v>195</v>
      </c>
      <c r="F10" t="s">
        <v>525</v>
      </c>
    </row>
    <row r="11" spans="1:7" x14ac:dyDescent="0.25">
      <c r="B11" t="s">
        <v>476</v>
      </c>
      <c r="C11" t="s">
        <v>477</v>
      </c>
      <c r="D11" t="s">
        <v>51</v>
      </c>
      <c r="E11" t="s">
        <v>148</v>
      </c>
      <c r="F11" s="17" t="s">
        <v>293</v>
      </c>
    </row>
    <row r="12" spans="1:7" x14ac:dyDescent="0.25">
      <c r="B12" t="s">
        <v>168</v>
      </c>
      <c r="C12" t="s">
        <v>460</v>
      </c>
      <c r="E12" t="s">
        <v>152</v>
      </c>
      <c r="F12" s="17" t="s">
        <v>478</v>
      </c>
    </row>
    <row r="13" spans="1:7" x14ac:dyDescent="0.25">
      <c r="B13" t="s">
        <v>173</v>
      </c>
      <c r="C13" t="s">
        <v>51</v>
      </c>
      <c r="E13" t="s">
        <v>156</v>
      </c>
      <c r="F13" s="17" t="s">
        <v>82</v>
      </c>
    </row>
    <row r="14" spans="1:7" x14ac:dyDescent="0.25">
      <c r="B14" t="s">
        <v>479</v>
      </c>
      <c r="E14" t="s">
        <v>282</v>
      </c>
    </row>
    <row r="15" spans="1:7" x14ac:dyDescent="0.25">
      <c r="B15" t="s">
        <v>480</v>
      </c>
    </row>
    <row r="16" spans="1:7" x14ac:dyDescent="0.25">
      <c r="B16" t="s">
        <v>481</v>
      </c>
    </row>
    <row r="17" spans="2:2" x14ac:dyDescent="0.25">
      <c r="B17" t="s">
        <v>482</v>
      </c>
    </row>
    <row r="18" spans="2:2" x14ac:dyDescent="0.25">
      <c r="B18" t="s">
        <v>483</v>
      </c>
    </row>
    <row r="19" spans="2:2" x14ac:dyDescent="0.25">
      <c r="B19" t="s">
        <v>178</v>
      </c>
    </row>
    <row r="20" spans="2:2" x14ac:dyDescent="0.25">
      <c r="B20" t="s">
        <v>183</v>
      </c>
    </row>
    <row r="21" spans="2:2" x14ac:dyDescent="0.25">
      <c r="B21" t="s">
        <v>234</v>
      </c>
    </row>
    <row r="22" spans="2:2" x14ac:dyDescent="0.25">
      <c r="B22" t="s">
        <v>484</v>
      </c>
    </row>
    <row r="23" spans="2:2" x14ac:dyDescent="0.25">
      <c r="B23" t="s">
        <v>485</v>
      </c>
    </row>
    <row r="24" spans="2:2" x14ac:dyDescent="0.25">
      <c r="B24" t="s">
        <v>486</v>
      </c>
    </row>
    <row r="25" spans="2:2" x14ac:dyDescent="0.25">
      <c r="B25" t="s">
        <v>487</v>
      </c>
    </row>
    <row r="26" spans="2:2" x14ac:dyDescent="0.25">
      <c r="B26" t="s">
        <v>488</v>
      </c>
    </row>
    <row r="27" spans="2:2" x14ac:dyDescent="0.25">
      <c r="B27" t="s">
        <v>489</v>
      </c>
    </row>
    <row r="28" spans="2:2" x14ac:dyDescent="0.25">
      <c r="B28" t="s">
        <v>490</v>
      </c>
    </row>
    <row r="29" spans="2:2" x14ac:dyDescent="0.25">
      <c r="B29" t="s">
        <v>491</v>
      </c>
    </row>
    <row r="30" spans="2:2" x14ac:dyDescent="0.25">
      <c r="B30" t="s">
        <v>492</v>
      </c>
    </row>
    <row r="31" spans="2:2" x14ac:dyDescent="0.25">
      <c r="B31" t="s">
        <v>278</v>
      </c>
    </row>
    <row r="32" spans="2:2" x14ac:dyDescent="0.25">
      <c r="B32" t="s">
        <v>493</v>
      </c>
    </row>
    <row r="33" spans="2:2" x14ac:dyDescent="0.25">
      <c r="B33" t="s">
        <v>494</v>
      </c>
    </row>
    <row r="34" spans="2:2" x14ac:dyDescent="0.25">
      <c r="B34" t="s">
        <v>495</v>
      </c>
    </row>
    <row r="35" spans="2:2" x14ac:dyDescent="0.25">
      <c r="B35" t="s">
        <v>496</v>
      </c>
    </row>
    <row r="36" spans="2:2" x14ac:dyDescent="0.25">
      <c r="B36" t="s">
        <v>188</v>
      </c>
    </row>
    <row r="37" spans="2:2" x14ac:dyDescent="0.25">
      <c r="B37" t="s">
        <v>497</v>
      </c>
    </row>
    <row r="38" spans="2:2" x14ac:dyDescent="0.25">
      <c r="B38" t="s">
        <v>328</v>
      </c>
    </row>
    <row r="39" spans="2:2" x14ac:dyDescent="0.25">
      <c r="B39" t="s">
        <v>342</v>
      </c>
    </row>
    <row r="40" spans="2:2" x14ac:dyDescent="0.25">
      <c r="B40" t="s">
        <v>380</v>
      </c>
    </row>
    <row r="41" spans="2:2" x14ac:dyDescent="0.25">
      <c r="B41" t="s">
        <v>383</v>
      </c>
    </row>
    <row r="42" spans="2:2" x14ac:dyDescent="0.25">
      <c r="B42" t="s">
        <v>398</v>
      </c>
    </row>
    <row r="43" spans="2:2" x14ac:dyDescent="0.25">
      <c r="B43" t="s">
        <v>421</v>
      </c>
    </row>
    <row r="44" spans="2:2" x14ac:dyDescent="0.25">
      <c r="B44" t="s">
        <v>432</v>
      </c>
    </row>
    <row r="45" spans="2:2" x14ac:dyDescent="0.25">
      <c r="B45" t="s">
        <v>58</v>
      </c>
    </row>
    <row r="46" spans="2:2" x14ac:dyDescent="0.25">
      <c r="B46" t="s">
        <v>498</v>
      </c>
    </row>
  </sheetData>
  <pageMargins left="0.7" right="0.7" top="0.75" bottom="0.75" header="0.3" footer="0.3"/>
  <pageSetup orientation="portrait" horizontalDpi="0" verticalDpi="0"/>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bfbf733-a6c3-488d-a481-abc1b690c7db">AVMXRNAJRR5T-1446058351-111</_dlc_DocId>
    <_dlc_DocIdUrl xmlns="3bfbf733-a6c3-488d-a481-abc1b690c7db">
      <Url>https://www.ins.gov.co/Transparencia/_layouts/15/DocIdRedir.aspx?ID=AVMXRNAJRR5T-1446058351-111</Url>
      <Description>AVMXRNAJRR5T-1446058351-111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71BDF6AC9B8EE40984FB89AFF42C2F8" ma:contentTypeVersion="1" ma:contentTypeDescription="Crear nuevo documento." ma:contentTypeScope="" ma:versionID="850a0e137abd6f24206f914a2e3e2a11">
  <xsd:schema xmlns:xsd="http://www.w3.org/2001/XMLSchema" xmlns:xs="http://www.w3.org/2001/XMLSchema" xmlns:p="http://schemas.microsoft.com/office/2006/metadata/properties" xmlns:ns2="3bfbf733-a6c3-488d-a481-abc1b690c7db" targetNamespace="http://schemas.microsoft.com/office/2006/metadata/properties" ma:root="true" ma:fieldsID="21696d0fe8cf0ebe98fbaf0918b860be" ns2:_="">
    <xsd:import namespace="3bfbf733-a6c3-488d-a481-abc1b690c7d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538C17-9807-4C01-87E7-0347FC48E3B7}">
  <ds:schemaRefs>
    <ds:schemaRef ds:uri="http://schemas.microsoft.com/sharepoint/v3/contenttype/forms"/>
  </ds:schemaRefs>
</ds:datastoreItem>
</file>

<file path=customXml/itemProps2.xml><?xml version="1.0" encoding="utf-8"?>
<ds:datastoreItem xmlns:ds="http://schemas.openxmlformats.org/officeDocument/2006/customXml" ds:itemID="{97C0CDCF-147D-4713-99B0-C7F0BAC286E0}">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5e8439c6-14ae-4189-9dc2-ffcf70b579b6"/>
    <ds:schemaRef ds:uri="http://www.w3.org/XML/1998/namespace"/>
  </ds:schemaRefs>
</ds:datastoreItem>
</file>

<file path=customXml/itemProps3.xml><?xml version="1.0" encoding="utf-8"?>
<ds:datastoreItem xmlns:ds="http://schemas.openxmlformats.org/officeDocument/2006/customXml" ds:itemID="{AE608471-B357-4938-8EE7-2B324455F5BB}"/>
</file>

<file path=customXml/itemProps4.xml><?xml version="1.0" encoding="utf-8"?>
<ds:datastoreItem xmlns:ds="http://schemas.openxmlformats.org/officeDocument/2006/customXml" ds:itemID="{B9698073-9687-4648-A983-71C752A712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GUIA </vt:lpstr>
      <vt:lpstr>PA</vt:lpstr>
      <vt:lpstr>PDC</vt:lpstr>
      <vt:lpstr>DIRECCIONES</vt:lpstr>
      <vt:lpstr>MES ESTIMADO PROCESOS</vt:lpstr>
      <vt:lpstr>ESTADO PROCESOS</vt:lpstr>
      <vt:lpstr>REPORTE ESTADO PDC</vt:lpstr>
      <vt:lpstr>VALOR ESTIMADO RADICADO</vt:lpstr>
      <vt:lpstr>LISTAS </vt:lpstr>
      <vt:lpstr>FECHA_ESTIMADA_DE_INICIO_DE_PROCESOS_DE_SELECCIÓN__MES</vt:lpstr>
      <vt:lpstr>FECHA_ESTIMADO_DE_INICIO_DE_PROCESOS_DE_SELECCIÓN__MES</vt:lpstr>
      <vt:lpstr>FECHA_ESTIMDA_DE_INICIO_DE_PROCESOS_DE_SELECCIÓN__MES</vt:lpstr>
      <vt:lpstr>PROCEDIMIENTO_CONTRACTUAL</vt:lpstr>
      <vt:lpstr>PROYECTO_SIFI</vt:lpstr>
      <vt:lpstr>RUBRO_PRESUPUESTAL</vt:lpstr>
      <vt:lpstr>TIPO_CONTRATO</vt:lpstr>
      <vt:lpstr>TIPO_DE_GASTO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aboton</dc:creator>
  <cp:keywords/>
  <dc:description/>
  <cp:lastModifiedBy>Daren Estip Barreto Fonseca</cp:lastModifiedBy>
  <cp:revision/>
  <dcterms:created xsi:type="dcterms:W3CDTF">2022-09-12T19:02:56Z</dcterms:created>
  <dcterms:modified xsi:type="dcterms:W3CDTF">2024-01-30T20:27:11Z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0x010100071BDF6AC9B8EE40984FB89AFF42C2F8</vt:lpwstr>
  </property>
  <property fmtid="{D5CDD505-2E9C-101B-9397-08002B2CF9AE}" pid="3" name="_dlc_DocIdItemGuid">
    <vt:lpwstr>aed197c3-1402-44ba-bbf2-307702d2fdcd</vt:lpwstr>
  </property>
</Properties>
</file>